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90" activeTab="0"/>
  </bookViews>
  <sheets>
    <sheet name="СВОД" sheetId="1" r:id="rId1"/>
    <sheet name="СТАРТ+ (2)" sheetId="2" state="hidden" r:id="rId2"/>
    <sheet name="3м СХ Юн" sheetId="3" state="hidden" r:id="rId3"/>
  </sheets>
  <definedNames>
    <definedName name="_xlnm.Print_Area" localSheetId="2">'3м СХ Юн'!$A$3:$R$7</definedName>
    <definedName name="_xlnm.Print_Area" localSheetId="0">'СВОД'!$A$1:$T$71</definedName>
    <definedName name="_xlnm.Print_Area" localSheetId="1">'СТАРТ+ (2)'!$A$2:$P$14</definedName>
  </definedNames>
  <calcPr fullCalcOnLoad="1"/>
</workbook>
</file>

<file path=xl/sharedStrings.xml><?xml version="1.0" encoding="utf-8"?>
<sst xmlns="http://schemas.openxmlformats.org/spreadsheetml/2006/main" count="178" uniqueCount="91">
  <si>
    <t>103В</t>
  </si>
  <si>
    <t>107В</t>
  </si>
  <si>
    <t>107С</t>
  </si>
  <si>
    <t>201В</t>
  </si>
  <si>
    <t>205В</t>
  </si>
  <si>
    <t>301В</t>
  </si>
  <si>
    <t>401В</t>
  </si>
  <si>
    <t>405В</t>
  </si>
  <si>
    <t>405С</t>
  </si>
  <si>
    <t>5132Д</t>
  </si>
  <si>
    <t>5136Д</t>
  </si>
  <si>
    <t>5152В</t>
  </si>
  <si>
    <t>5235Д</t>
  </si>
  <si>
    <t>судьи</t>
  </si>
  <si>
    <t>Место</t>
  </si>
  <si>
    <t>Ф.И.</t>
  </si>
  <si>
    <t>прыжок</t>
  </si>
  <si>
    <t>К.Т.</t>
  </si>
  <si>
    <t>кэт</t>
  </si>
  <si>
    <t xml:space="preserve">Стартовый протокол </t>
  </si>
  <si>
    <t>Трамплин 3 метра синхронные прыжки  Юноши</t>
  </si>
  <si>
    <t>Тренер И.Ф.</t>
  </si>
  <si>
    <t>Имя, фамилия, 1995, МС, общество</t>
  </si>
  <si>
    <t>ВЫПОЛН</t>
  </si>
  <si>
    <t>РАЗРЯДА</t>
  </si>
  <si>
    <t xml:space="preserve">ТРЕНЕР   </t>
  </si>
  <si>
    <t>РЕЗУЛЬТАТ</t>
  </si>
  <si>
    <t>РУСИН ИЛЬЯ,97, КМС,ПЕНЗА,СДЮСШОР УОР</t>
  </si>
  <si>
    <t>МАКАРЕНКО А.А.</t>
  </si>
  <si>
    <t>СУХАНКИН ВИТАЛИЙ, 96,КМС,  ПЕНЗА, СДЮСШОР</t>
  </si>
  <si>
    <t>ПОПКОВ МАКСИМ, 94,МС, ВОЛГОГРАД,"ДИНАМО"ОШВСМ</t>
  </si>
  <si>
    <t>КУЗНЕЦОВ А.М.</t>
  </si>
  <si>
    <t>КУЗЬМИН ИЛЬЯ,95, МС, ПЕНЗА, ПОСДЮСШОР</t>
  </si>
  <si>
    <t>НИКУЛИН А.В.</t>
  </si>
  <si>
    <t>Вып.</t>
  </si>
  <si>
    <t>Разряд</t>
  </si>
  <si>
    <t>МС</t>
  </si>
  <si>
    <t>КМС</t>
  </si>
  <si>
    <t>ТРАМПЛИН 3м, СИНХРОННЫЕ ПРЫЖКИ, ЮНОШИ</t>
  </si>
  <si>
    <t>СПЕЦПРОГРАММА В  ЗАЛЕ, Мужчины</t>
  </si>
  <si>
    <t>Гальченко Александр,1993,МС,Пенза,ЦСП,УОР-3,Муякин П.Б.</t>
  </si>
  <si>
    <t>Белевцев Александр,1997,МС,Пенза,ЦСП,УОР-3,Муякин П.Б.</t>
  </si>
  <si>
    <t>Просвирнин Дмитрий,1993,МС,Пенза,ПОСДЮСШОР,Макаренко А.А.</t>
  </si>
  <si>
    <t>Морозов Сергей,1995,МС,Пенза,ПОСДЮСШОР,Кулемин О.В.</t>
  </si>
  <si>
    <t>Кузьмин Илья,1995,КМС,Пенза,ПОСДЮСШОР,Никулин А.В.</t>
  </si>
  <si>
    <t>Гюлев Магомед,1997,КМС,Пенза,ПОСДЮСШОР,Кулемин О.В.,Лукаш Т.Г.</t>
  </si>
  <si>
    <t>Шлейхер Никита,1998,МС,Пенза,ЦСП,УОР-3,Муякин П.Б.</t>
  </si>
  <si>
    <t>Суханкин Виталий,1996,КМС,Пенза,ПОСДЮСШОР,Макаренко А.А.</t>
  </si>
  <si>
    <t>Саркисян Лев,1996,КМС,Пенза,ЦСП,УОР-3,Муякин П.Б.</t>
  </si>
  <si>
    <t>Хабибуллин Артем,1997,МС,Пенза,ЦСП,УОР-3,Муякин П.Б.</t>
  </si>
  <si>
    <t>Ковалев Александр,1996,КМС,Пенза,ЦСП,УОР-3,Муякин П.Б.</t>
  </si>
  <si>
    <t>Русин Илья,1997,КМС,Пенза,ПОСДЮСШОР,УОР,Макаренко А.А.</t>
  </si>
  <si>
    <t>СПЕЦПРОГРАММА В  ЗАЛЕ, Женщины</t>
  </si>
  <si>
    <t>Тонникова Ирина, 1996,МС,Пенза, ПОСДЮСШОР,ШВСМ,Лукаш Т.Г.,Кулемин О.В.</t>
  </si>
  <si>
    <t>#</t>
  </si>
  <si>
    <t>Кулемина Ольга,1996,МС,Пенза,ШВСМ,Кулемин О.В.,Лукаш Т.Г.</t>
  </si>
  <si>
    <t>Милашечкина Виктория,1998,КМС,Пенза,ЦСП,УОР-3,Муякин П.Б.</t>
  </si>
  <si>
    <t>Конярова Карина,1998,КМС,Пенза,ПОСДЮСШОР,Макаренко А.А.</t>
  </si>
  <si>
    <t>ТРАМПЛИН 1 МЕТР, ДЕВУШКИ</t>
  </si>
  <si>
    <t>КУЛЕМИНА ОЛЬГА,96,МС, ПЕНЗА,ШВСМ</t>
  </si>
  <si>
    <t>КУЛЕМИН О.В.,ЛУКАШ Т.Г.</t>
  </si>
  <si>
    <t>ТОННИКОВА ИРИНА, 96, МС, ПЕНЗА, СДЮШОР, ШВСМ</t>
  </si>
  <si>
    <t>ЛУКАШ Т.Г., КУЛЕМИН О.В., БОРИСОВ А.В.</t>
  </si>
  <si>
    <t>ТРАМПЛИН 3 МЕТРА , СИНХРОННЫЕ  ПРЫЖКИ, ДЕВУШКИ</t>
  </si>
  <si>
    <t>ТОННИКОВА ИРИНА,96, ПЕНЗА, ПОСДЮСШОР,ШВСМ</t>
  </si>
  <si>
    <t>ЛУКАШ Т.Г.,БОРИСОВ А.В.</t>
  </si>
  <si>
    <t>КУЛЕМИНА ОЛЬГА,96,ПЕНЗА,ШВСМ</t>
  </si>
  <si>
    <t>КУЛЕМИН О.В., ЛУКАШ Т.Г.</t>
  </si>
  <si>
    <t>ВЫШКА, ЮНОШИ</t>
  </si>
  <si>
    <t>ШЛЕЙХЕР НИКИТА, 98, МС, ПЕНЗА,ЦСП,УОР,ШВСМ</t>
  </si>
  <si>
    <t>кмс</t>
  </si>
  <si>
    <t>МУЯКИН П.Б.</t>
  </si>
  <si>
    <t>ГЮЛЕВ МАГОМЕД, 97, КМС, ПЕНЗА, ПОСДЮСШОР</t>
  </si>
  <si>
    <t>РУМЯНЦЕВ АЛЕКСАНДР, 96, КМС, ПЕНЗА,ЦСП,УОР</t>
  </si>
  <si>
    <t>ГАЛЬЧЕНКО АЛЕКСАНДР, 93, МС, ПЕНЗА, ЦСП,УОР</t>
  </si>
  <si>
    <t>БЕЛЕВЦЕВ АЛЕКСАНДР, 97, МС, ПЕНЗА,ЦСП,УОР,ШВСМ</t>
  </si>
  <si>
    <t>ВЫШКА  СИНХРОННЫЕ  ПРЫЖКИ,  ЮНОШИ</t>
  </si>
  <si>
    <t>БЕЛЕВЦЕВ АЛЕКСАНДР,97,МС,ПЕНЗА, ЦСП,УОР,ШВСМ</t>
  </si>
  <si>
    <t>ШЛЕЙХЕР НИКИТА, 98,МС, ПЕНЗА ЦСП,УОР,ШВСМ</t>
  </si>
  <si>
    <t>КОМАНДНЫЕ СОРЕВНОВАНИЯ</t>
  </si>
  <si>
    <t>ПРОСВИРИН ДМИТРИИ</t>
  </si>
  <si>
    <t>ПЕНЗА,СДЮСШОР</t>
  </si>
  <si>
    <t>КАНЯРОВА КАРИНА</t>
  </si>
  <si>
    <t>ПЕНЗА,СДЮСШОР, УОР</t>
  </si>
  <si>
    <t>ТРАМПЛИН 1 МЕТР, ЮНОШИ</t>
  </si>
  <si>
    <t>МОРОЗОВ СЕРГЕЙ,95, МС, ПЕНЗА</t>
  </si>
  <si>
    <t>КУЛЕМИН О.В.</t>
  </si>
  <si>
    <t>ПРОСВИРНИН ДМИТРИЙ, 93, МС, ПЕНЗА,ПОСДЮСШОР</t>
  </si>
  <si>
    <t>СВОДНЫЙ _ПЕНЗА КУБОК ФЕДЕРАЦИИ 2011</t>
  </si>
  <si>
    <t>(из 11 видов программы)</t>
  </si>
  <si>
    <t>7 наград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</si>
</sst>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;[Red]0.00"/>
    <numFmt numFmtId="202" formatCode="0.0;[Red]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7"/>
      <name val="Arial Cyr"/>
      <family val="2"/>
    </font>
    <font>
      <sz val="7"/>
      <name val="Arial"/>
      <family val="2"/>
    </font>
    <font>
      <b/>
      <sz val="7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sz val="10"/>
      <color indexed="9"/>
      <name val="Arial Cyr"/>
      <family val="2"/>
    </font>
    <font>
      <sz val="9"/>
      <color indexed="9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theme="0"/>
      <name val="Arial Cyr"/>
      <family val="2"/>
    </font>
    <font>
      <b/>
      <sz val="9"/>
      <color theme="0"/>
      <name val="Arial Cyr"/>
      <family val="2"/>
    </font>
    <font>
      <sz val="8"/>
      <color theme="0"/>
      <name val="Arial Cyr"/>
      <family val="2"/>
    </font>
    <font>
      <sz val="10"/>
      <color theme="0"/>
      <name val="Arial Cyr"/>
      <family val="2"/>
    </font>
    <font>
      <sz val="9"/>
      <color theme="0"/>
      <name val="Arial Cyr"/>
      <family val="2"/>
    </font>
    <font>
      <sz val="9"/>
      <color rgb="FFFFFFFF"/>
      <name val="Times New Roman"/>
      <family val="1"/>
    </font>
    <font>
      <sz val="9"/>
      <color theme="0"/>
      <name val="Times New Roman"/>
      <family val="1"/>
    </font>
    <font>
      <sz val="8"/>
      <color rgb="FFFFFFFF"/>
      <name val="Arial Cyr"/>
      <family val="2"/>
    </font>
    <font>
      <sz val="9"/>
      <color rgb="FFFFFFFF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188" fontId="22" fillId="0" borderId="0" xfId="34" applyNumberFormat="1" applyFont="1" applyBorder="1" applyAlignment="1">
      <alignment horizontal="center"/>
      <protection/>
    </xf>
    <xf numFmtId="0" fontId="24" fillId="0" borderId="0" xfId="33" applyFont="1">
      <alignment/>
      <protection/>
    </xf>
    <xf numFmtId="0" fontId="23" fillId="0" borderId="0" xfId="59" applyFont="1">
      <alignment/>
      <protection/>
    </xf>
    <xf numFmtId="0" fontId="24" fillId="0" borderId="0" xfId="59" applyFont="1">
      <alignment/>
      <protection/>
    </xf>
    <xf numFmtId="0" fontId="23" fillId="0" borderId="0" xfId="59" applyFont="1" applyAlignment="1">
      <alignment horizontal="left"/>
      <protection/>
    </xf>
    <xf numFmtId="0" fontId="25" fillId="0" borderId="0" xfId="59" applyFont="1">
      <alignment/>
      <protection/>
    </xf>
    <xf numFmtId="0" fontId="23" fillId="0" borderId="0" xfId="33" applyFont="1">
      <alignment/>
      <protection/>
    </xf>
    <xf numFmtId="14" fontId="27" fillId="0" borderId="0" xfId="0" applyNumberFormat="1" applyFont="1" applyAlignment="1">
      <alignment/>
    </xf>
    <xf numFmtId="20" fontId="27" fillId="0" borderId="0" xfId="0" applyNumberFormat="1" applyFont="1" applyAlignment="1">
      <alignment/>
    </xf>
    <xf numFmtId="0" fontId="23" fillId="0" borderId="0" xfId="59" applyFont="1" applyAlignment="1">
      <alignment horizontal="center"/>
      <protection/>
    </xf>
    <xf numFmtId="0" fontId="28" fillId="0" borderId="0" xfId="33" applyFont="1">
      <alignment/>
      <protection/>
    </xf>
    <xf numFmtId="0" fontId="29" fillId="0" borderId="0" xfId="59" applyFont="1">
      <alignment/>
      <protection/>
    </xf>
    <xf numFmtId="0" fontId="28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left"/>
      <protection/>
    </xf>
    <xf numFmtId="188" fontId="28" fillId="0" borderId="10" xfId="59" applyNumberFormat="1" applyFont="1" applyBorder="1" applyAlignment="1">
      <alignment horizontal="left"/>
      <protection/>
    </xf>
    <xf numFmtId="0" fontId="28" fillId="0" borderId="11" xfId="59" applyFont="1" applyBorder="1" applyAlignment="1">
      <alignment horizontal="center"/>
      <protection/>
    </xf>
    <xf numFmtId="0" fontId="28" fillId="0" borderId="11" xfId="59" applyFont="1" applyBorder="1" applyAlignment="1">
      <alignment horizontal="left"/>
      <protection/>
    </xf>
    <xf numFmtId="0" fontId="21" fillId="0" borderId="12" xfId="59" applyFont="1" applyBorder="1" applyAlignment="1">
      <alignment horizontal="center"/>
      <protection/>
    </xf>
    <xf numFmtId="0" fontId="30" fillId="0" borderId="12" xfId="59" applyFont="1" applyBorder="1">
      <alignment/>
      <protection/>
    </xf>
    <xf numFmtId="0" fontId="30" fillId="0" borderId="12" xfId="59" applyFont="1" applyBorder="1" applyAlignment="1">
      <alignment horizontal="center"/>
      <protection/>
    </xf>
    <xf numFmtId="0" fontId="31" fillId="0" borderId="12" xfId="59" applyFont="1" applyBorder="1">
      <alignment/>
      <protection/>
    </xf>
    <xf numFmtId="0" fontId="28" fillId="0" borderId="0" xfId="59" applyFont="1" applyBorder="1" applyAlignment="1">
      <alignment horizontal="center"/>
      <protection/>
    </xf>
    <xf numFmtId="0" fontId="28" fillId="0" borderId="0" xfId="59" applyFont="1" applyBorder="1" applyAlignment="1">
      <alignment horizontal="left"/>
      <protection/>
    </xf>
    <xf numFmtId="0" fontId="21" fillId="0" borderId="0" xfId="59" applyFont="1" applyBorder="1" applyAlignment="1">
      <alignment horizontal="center"/>
      <protection/>
    </xf>
    <xf numFmtId="0" fontId="30" fillId="0" borderId="0" xfId="59" applyFont="1" applyBorder="1">
      <alignment/>
      <protection/>
    </xf>
    <xf numFmtId="0" fontId="30" fillId="0" borderId="0" xfId="59" applyFont="1" applyBorder="1" applyAlignment="1">
      <alignment horizontal="center"/>
      <protection/>
    </xf>
    <xf numFmtId="0" fontId="31" fillId="0" borderId="0" xfId="59" applyFont="1" applyBorder="1">
      <alignment/>
      <protection/>
    </xf>
    <xf numFmtId="0" fontId="26" fillId="0" borderId="0" xfId="33" applyFont="1" applyBorder="1" applyAlignment="1">
      <alignment vertical="center"/>
      <protection/>
    </xf>
    <xf numFmtId="0" fontId="29" fillId="0" borderId="0" xfId="33" applyFont="1" applyAlignment="1">
      <alignment horizontal="center"/>
      <protection/>
    </xf>
    <xf numFmtId="0" fontId="29" fillId="0" borderId="0" xfId="33" applyFont="1" applyAlignment="1">
      <alignment horizontal="left"/>
      <protection/>
    </xf>
    <xf numFmtId="0" fontId="30" fillId="0" borderId="0" xfId="33" applyFont="1" applyAlignment="1">
      <alignment horizontal="left"/>
      <protection/>
    </xf>
    <xf numFmtId="2" fontId="24" fillId="0" borderId="0" xfId="34" applyNumberFormat="1" applyFont="1" applyAlignment="1">
      <alignment horizontal="center"/>
      <protection/>
    </xf>
    <xf numFmtId="0" fontId="28" fillId="0" borderId="0" xfId="33" applyFont="1" applyAlignment="1">
      <alignment horizontal="center"/>
      <protection/>
    </xf>
    <xf numFmtId="0" fontId="23" fillId="0" borderId="0" xfId="33" applyFont="1">
      <alignment/>
      <protection/>
    </xf>
    <xf numFmtId="0" fontId="29" fillId="0" borderId="0" xfId="33" applyFont="1">
      <alignment/>
      <protection/>
    </xf>
    <xf numFmtId="0" fontId="23" fillId="0" borderId="0" xfId="33" applyFont="1" applyAlignment="1">
      <alignment horizontal="center"/>
      <protection/>
    </xf>
    <xf numFmtId="0" fontId="26" fillId="0" borderId="0" xfId="33" applyFont="1" applyAlignment="1">
      <alignment horizontal="left"/>
      <protection/>
    </xf>
    <xf numFmtId="188" fontId="30" fillId="0" borderId="0" xfId="57" applyNumberFormat="1" applyFont="1" applyAlignment="1">
      <alignment horizontal="center" vertical="center"/>
      <protection/>
    </xf>
    <xf numFmtId="2" fontId="29" fillId="0" borderId="0" xfId="33" applyNumberFormat="1" applyFont="1" applyBorder="1" applyAlignment="1">
      <alignment horizontal="center"/>
      <protection/>
    </xf>
    <xf numFmtId="0" fontId="26" fillId="0" borderId="0" xfId="33" applyFont="1" applyAlignment="1">
      <alignment horizontal="left" wrapText="1"/>
      <protection/>
    </xf>
    <xf numFmtId="0" fontId="26" fillId="0" borderId="0" xfId="33" applyFont="1" applyAlignment="1">
      <alignment horizontal="right"/>
      <protection/>
    </xf>
    <xf numFmtId="0" fontId="23" fillId="0" borderId="0" xfId="33" applyFont="1" applyAlignment="1">
      <alignment horizontal="left"/>
      <protection/>
    </xf>
    <xf numFmtId="0" fontId="25" fillId="0" borderId="0" xfId="33" applyFont="1">
      <alignment/>
      <protection/>
    </xf>
    <xf numFmtId="0" fontId="30" fillId="0" borderId="13" xfId="59" applyFont="1" applyBorder="1" applyAlignment="1">
      <alignment horizontal="center"/>
      <protection/>
    </xf>
    <xf numFmtId="0" fontId="30" fillId="0" borderId="14" xfId="59" applyFont="1" applyBorder="1" applyAlignment="1">
      <alignment horizontal="center"/>
      <protection/>
    </xf>
    <xf numFmtId="0" fontId="23" fillId="0" borderId="0" xfId="60" applyFont="1">
      <alignment/>
      <protection/>
    </xf>
    <xf numFmtId="0" fontId="0" fillId="0" borderId="0" xfId="60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60" applyFont="1" applyAlignment="1">
      <alignment horizontal="left" wrapText="1"/>
      <protection/>
    </xf>
    <xf numFmtId="0" fontId="21" fillId="0" borderId="0" xfId="60" applyFont="1" applyBorder="1" applyAlignment="1">
      <alignment horizontal="center" vertical="center" wrapText="1"/>
      <protection/>
    </xf>
    <xf numFmtId="188" fontId="32" fillId="0" borderId="0" xfId="34" applyNumberFormat="1" applyFont="1" applyBorder="1" applyAlignment="1">
      <alignment horizontal="center"/>
      <protection/>
    </xf>
    <xf numFmtId="188" fontId="30" fillId="0" borderId="0" xfId="0" applyNumberFormat="1" applyFont="1" applyAlignment="1">
      <alignment horizontal="center" vertical="center"/>
    </xf>
    <xf numFmtId="0" fontId="50" fillId="0" borderId="0" xfId="33" applyFont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3" fillId="0" borderId="0" xfId="56" applyFont="1">
      <alignment/>
      <protection/>
    </xf>
    <xf numFmtId="0" fontId="0" fillId="0" borderId="0" xfId="0" applyFont="1" applyAlignment="1">
      <alignment/>
    </xf>
    <xf numFmtId="2" fontId="52" fillId="0" borderId="0" xfId="33" applyNumberFormat="1" applyFont="1" applyAlignment="1">
      <alignment horizontal="center"/>
      <protection/>
    </xf>
    <xf numFmtId="0" fontId="53" fillId="0" borderId="0" xfId="33" applyFont="1">
      <alignment/>
      <protection/>
    </xf>
    <xf numFmtId="0" fontId="54" fillId="0" borderId="12" xfId="59" applyFont="1" applyBorder="1" applyAlignment="1">
      <alignment horizontal="center"/>
      <protection/>
    </xf>
    <xf numFmtId="0" fontId="0" fillId="0" borderId="0" xfId="59" applyFont="1">
      <alignment/>
      <protection/>
    </xf>
    <xf numFmtId="2" fontId="28" fillId="0" borderId="0" xfId="33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54" fillId="0" borderId="0" xfId="33" applyFont="1" applyAlignment="1">
      <alignment horizontal="center"/>
      <protection/>
    </xf>
    <xf numFmtId="0" fontId="51" fillId="0" borderId="0" xfId="59" applyFont="1" applyBorder="1" applyAlignment="1">
      <alignment vertical="center"/>
      <protection/>
    </xf>
    <xf numFmtId="0" fontId="28" fillId="0" borderId="10" xfId="33" applyFont="1" applyBorder="1" applyAlignment="1">
      <alignment horizontal="center"/>
      <protection/>
    </xf>
    <xf numFmtId="188" fontId="28" fillId="0" borderId="10" xfId="33" applyNumberFormat="1" applyFont="1" applyBorder="1" applyAlignment="1">
      <alignment horizontal="center"/>
      <protection/>
    </xf>
    <xf numFmtId="2" fontId="26" fillId="0" borderId="10" xfId="33" applyNumberFormat="1" applyFont="1" applyBorder="1" applyAlignment="1">
      <alignment horizontal="center"/>
      <protection/>
    </xf>
    <xf numFmtId="0" fontId="34" fillId="0" borderId="10" xfId="59" applyFont="1" applyBorder="1" applyAlignment="1">
      <alignment vertical="center"/>
      <protection/>
    </xf>
    <xf numFmtId="0" fontId="34" fillId="0" borderId="12" xfId="59" applyFont="1" applyBorder="1" applyAlignment="1">
      <alignment horizontal="center" vertical="center"/>
      <protection/>
    </xf>
    <xf numFmtId="188" fontId="34" fillId="0" borderId="10" xfId="60" applyNumberFormat="1" applyFont="1" applyBorder="1" applyAlignment="1">
      <alignment horizontal="center" vertical="center" wrapText="1"/>
      <protection/>
    </xf>
    <xf numFmtId="0" fontId="34" fillId="0" borderId="10" xfId="33" applyFont="1" applyBorder="1" applyAlignment="1">
      <alignment vertical="center"/>
      <protection/>
    </xf>
    <xf numFmtId="0" fontId="35" fillId="0" borderId="12" xfId="60" applyFont="1" applyBorder="1" applyAlignment="1">
      <alignment horizontal="center" vertical="center" wrapText="1"/>
      <protection/>
    </xf>
    <xf numFmtId="0" fontId="34" fillId="0" borderId="12" xfId="33" applyFont="1" applyBorder="1" applyAlignment="1">
      <alignment vertical="center"/>
      <protection/>
    </xf>
    <xf numFmtId="2" fontId="52" fillId="0" borderId="0" xfId="33" applyNumberFormat="1" applyFont="1" applyBorder="1" applyAlignment="1">
      <alignment horizontal="center"/>
      <protection/>
    </xf>
    <xf numFmtId="0" fontId="26" fillId="0" borderId="0" xfId="33" applyFont="1">
      <alignment/>
      <protection/>
    </xf>
    <xf numFmtId="0" fontId="36" fillId="0" borderId="0" xfId="33" applyFont="1">
      <alignment/>
      <protection/>
    </xf>
    <xf numFmtId="0" fontId="37" fillId="0" borderId="0" xfId="0" applyFont="1" applyAlignment="1">
      <alignment/>
    </xf>
    <xf numFmtId="0" fontId="36" fillId="0" borderId="0" xfId="59" applyFont="1" applyAlignment="1">
      <alignment horizontal="center"/>
      <protection/>
    </xf>
    <xf numFmtId="0" fontId="36" fillId="0" borderId="10" xfId="59" applyFont="1" applyBorder="1" applyAlignment="1">
      <alignment horizontal="center"/>
      <protection/>
    </xf>
    <xf numFmtId="0" fontId="36" fillId="0" borderId="11" xfId="59" applyFont="1" applyBorder="1" applyAlignment="1">
      <alignment horizontal="center"/>
      <protection/>
    </xf>
    <xf numFmtId="0" fontId="36" fillId="0" borderId="0" xfId="33" applyFont="1" applyAlignment="1">
      <alignment horizontal="center"/>
      <protection/>
    </xf>
    <xf numFmtId="0" fontId="38" fillId="0" borderId="12" xfId="59" applyFont="1" applyBorder="1" applyAlignment="1">
      <alignment horizontal="center" vertical="center"/>
      <protection/>
    </xf>
    <xf numFmtId="2" fontId="28" fillId="0" borderId="0" xfId="33" applyNumberFormat="1" applyFont="1" applyBorder="1" applyAlignment="1">
      <alignment horizontal="center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28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/>
      <protection/>
    </xf>
    <xf numFmtId="0" fontId="50" fillId="24" borderId="0" xfId="33" applyFont="1" applyFill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7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44" fillId="0" borderId="0" xfId="55" applyFont="1">
      <alignment/>
      <protection/>
    </xf>
    <xf numFmtId="0" fontId="45" fillId="0" borderId="0" xfId="55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44" fillId="0" borderId="15" xfId="55" applyFont="1" applyBorder="1" applyAlignment="1">
      <alignment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51" fillId="25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Alignment="1">
      <alignment/>
    </xf>
    <xf numFmtId="2" fontId="57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48" fillId="0" borderId="0" xfId="56" applyFont="1" applyBorder="1">
      <alignment/>
      <protection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33" applyFont="1" applyFill="1" applyAlignment="1">
      <alignment horizontal="left"/>
      <protection/>
    </xf>
    <xf numFmtId="0" fontId="23" fillId="0" borderId="0" xfId="33" applyFont="1" applyFill="1" applyAlignment="1">
      <alignment horizontal="left"/>
      <protection/>
    </xf>
    <xf numFmtId="2" fontId="39" fillId="0" borderId="0" xfId="33" applyNumberFormat="1" applyFont="1" applyAlignment="1">
      <alignment horizontal="center"/>
      <protection/>
    </xf>
    <xf numFmtId="0" fontId="24" fillId="0" borderId="0" xfId="59" applyFont="1" applyAlignment="1">
      <alignment/>
      <protection/>
    </xf>
    <xf numFmtId="2" fontId="58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49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Вода вышка  К-2008-3 день" xfId="57"/>
    <cellStyle name="Обычный_ДВыш" xfId="58"/>
    <cellStyle name="Обычный_Чемпионат и Перв 1 и 3 м" xfId="59"/>
    <cellStyle name="Обычный_Чемпионат и Перв 1 и 3 м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13"/>
  <sheetViews>
    <sheetView tabSelected="1" workbookViewId="0" topLeftCell="A1">
      <selection activeCell="A1" sqref="A1:T71"/>
    </sheetView>
  </sheetViews>
  <sheetFormatPr defaultColWidth="8.00390625" defaultRowHeight="12.75"/>
  <cols>
    <col min="1" max="1" width="6.28125" style="36" customWidth="1"/>
    <col min="2" max="2" width="2.28125" style="84" customWidth="1"/>
    <col min="3" max="3" width="3.7109375" style="7" customWidth="1"/>
    <col min="4" max="4" width="7.00390625" style="11" customWidth="1"/>
    <col min="5" max="5" width="5.57421875" style="11" customWidth="1"/>
    <col min="6" max="6" width="4.7109375" style="7" customWidth="1"/>
    <col min="7" max="11" width="4.7109375" style="42" customWidth="1"/>
    <col min="12" max="12" width="4.57421875" style="42" customWidth="1"/>
    <col min="13" max="13" width="5.28125" style="7" customWidth="1"/>
    <col min="14" max="14" width="4.421875" style="7" customWidth="1"/>
    <col min="15" max="15" width="5.8515625" style="7" customWidth="1"/>
    <col min="16" max="16" width="6.57421875" style="7" customWidth="1"/>
    <col min="17" max="17" width="7.7109375" style="43" customWidth="1"/>
    <col min="18" max="18" width="6.7109375" style="7" customWidth="1"/>
    <col min="19" max="19" width="9.00390625" style="40" customWidth="1"/>
    <col min="20" max="20" width="17.140625" style="7" customWidth="1"/>
    <col min="21" max="21" width="16.8515625" style="7" customWidth="1"/>
    <col min="22" max="16384" width="8.00390625" style="7" customWidth="1"/>
  </cols>
  <sheetData>
    <row r="1" spans="1:19" ht="15">
      <c r="A1" s="2"/>
      <c r="B1" s="79"/>
      <c r="C1" s="4" t="s">
        <v>88</v>
      </c>
      <c r="D1" s="4"/>
      <c r="E1" s="4"/>
      <c r="F1" s="4"/>
      <c r="G1" s="3"/>
      <c r="H1" s="3"/>
      <c r="I1" s="3"/>
      <c r="J1" s="3"/>
      <c r="K1" s="3"/>
      <c r="L1" s="5"/>
      <c r="M1" s="3"/>
      <c r="N1" s="3"/>
      <c r="O1" s="3"/>
      <c r="P1" s="3"/>
      <c r="Q1" s="6"/>
      <c r="R1" s="51"/>
      <c r="S1" s="46"/>
    </row>
    <row r="2" spans="1:19" ht="14.25">
      <c r="A2"/>
      <c r="B2" s="80"/>
      <c r="C2" s="112">
        <v>1</v>
      </c>
      <c r="D2" s="129">
        <v>4</v>
      </c>
      <c r="E2" s="93">
        <v>2</v>
      </c>
      <c r="F2" s="129">
        <v>3</v>
      </c>
      <c r="G2" s="130" t="s">
        <v>89</v>
      </c>
      <c r="H2" s="130"/>
      <c r="I2" s="130"/>
      <c r="J2" s="130"/>
      <c r="K2" s="130"/>
      <c r="L2" s="130" t="s">
        <v>90</v>
      </c>
      <c r="M2" s="59"/>
      <c r="N2" s="59"/>
      <c r="O2" s="3"/>
      <c r="P2" s="3"/>
      <c r="Q2" s="6"/>
      <c r="R2" s="51"/>
      <c r="S2" s="46"/>
    </row>
    <row r="3" spans="1:19" ht="15">
      <c r="A3" s="10"/>
      <c r="B3" s="81"/>
      <c r="C3" s="4" t="s">
        <v>38</v>
      </c>
      <c r="D3" s="7"/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6"/>
      <c r="R3" s="51"/>
      <c r="S3" s="46"/>
    </row>
    <row r="4" spans="1:19" ht="12.75" customHeight="1">
      <c r="A4" s="13"/>
      <c r="B4" s="82"/>
      <c r="C4" s="14"/>
      <c r="D4" s="15"/>
      <c r="E4" s="14"/>
      <c r="F4" s="90" t="s">
        <v>13</v>
      </c>
      <c r="G4" s="91"/>
      <c r="H4" s="91"/>
      <c r="I4" s="91"/>
      <c r="J4" s="91"/>
      <c r="K4" s="91"/>
      <c r="L4" s="91"/>
      <c r="M4" s="91"/>
      <c r="N4" s="91"/>
      <c r="O4" s="14"/>
      <c r="P4" s="14"/>
      <c r="Q4" s="71"/>
      <c r="R4" s="73" t="s">
        <v>34</v>
      </c>
      <c r="S4" s="74"/>
    </row>
    <row r="5" spans="1:19" ht="13.5" thickBot="1">
      <c r="A5" s="16" t="s">
        <v>14</v>
      </c>
      <c r="B5" s="83"/>
      <c r="C5" s="17" t="s">
        <v>15</v>
      </c>
      <c r="D5" s="18" t="s">
        <v>16</v>
      </c>
      <c r="E5" s="19" t="s">
        <v>17</v>
      </c>
      <c r="F5" s="44">
        <v>1</v>
      </c>
      <c r="G5" s="20">
        <v>2</v>
      </c>
      <c r="H5" s="20">
        <v>3</v>
      </c>
      <c r="I5" s="45">
        <v>4</v>
      </c>
      <c r="J5" s="44">
        <v>5</v>
      </c>
      <c r="K5" s="20">
        <v>6</v>
      </c>
      <c r="L5" s="20">
        <v>7</v>
      </c>
      <c r="M5" s="20">
        <v>8</v>
      </c>
      <c r="N5" s="45">
        <v>9</v>
      </c>
      <c r="O5" s="20"/>
      <c r="P5" s="21"/>
      <c r="Q5" s="85" t="s">
        <v>26</v>
      </c>
      <c r="R5" s="75" t="s">
        <v>35</v>
      </c>
      <c r="S5" s="76" t="s">
        <v>25</v>
      </c>
    </row>
    <row r="6" spans="1:19" s="35" customFormat="1" ht="13.5" customHeight="1">
      <c r="A6" s="93">
        <v>2</v>
      </c>
      <c r="B6" s="84">
        <v>2</v>
      </c>
      <c r="C6" s="30" t="s">
        <v>30</v>
      </c>
      <c r="D6" s="29"/>
      <c r="E6" s="29"/>
      <c r="F6" s="30"/>
      <c r="G6" s="30"/>
      <c r="H6" s="30"/>
      <c r="I6" s="30"/>
      <c r="J6" s="30"/>
      <c r="K6" s="30"/>
      <c r="L6" s="31"/>
      <c r="M6" s="30"/>
      <c r="N6" s="30"/>
      <c r="O6" s="30"/>
      <c r="P6" s="29"/>
      <c r="Q6" s="32">
        <v>344.76</v>
      </c>
      <c r="R6" s="33" t="s">
        <v>36</v>
      </c>
      <c r="S6" s="78" t="s">
        <v>31</v>
      </c>
    </row>
    <row r="7" spans="1:19" s="35" customFormat="1" ht="12.75">
      <c r="A7" s="29"/>
      <c r="B7" s="84"/>
      <c r="C7" s="30" t="s">
        <v>32</v>
      </c>
      <c r="D7" s="29"/>
      <c r="E7" s="29"/>
      <c r="F7" s="30"/>
      <c r="G7" s="30"/>
      <c r="H7" s="30"/>
      <c r="I7" s="30"/>
      <c r="J7" s="30"/>
      <c r="K7" s="30"/>
      <c r="L7" s="31"/>
      <c r="M7" s="30"/>
      <c r="N7" s="30"/>
      <c r="O7" s="30"/>
      <c r="P7" s="29"/>
      <c r="Q7" s="60">
        <v>344.76</v>
      </c>
      <c r="R7" s="36"/>
      <c r="S7" s="78" t="s">
        <v>33</v>
      </c>
    </row>
    <row r="8" spans="3:18" ht="12.75" hidden="1">
      <c r="C8" s="37"/>
      <c r="D8" s="29" t="s">
        <v>6</v>
      </c>
      <c r="E8" s="1">
        <v>2</v>
      </c>
      <c r="F8" s="54">
        <v>8</v>
      </c>
      <c r="G8" s="54">
        <v>7.5</v>
      </c>
      <c r="H8" s="54">
        <v>8.5</v>
      </c>
      <c r="I8" s="54">
        <v>7.5</v>
      </c>
      <c r="J8" s="54">
        <v>8.5</v>
      </c>
      <c r="K8" s="54">
        <v>8.5</v>
      </c>
      <c r="L8" s="54">
        <v>9</v>
      </c>
      <c r="M8" s="54">
        <v>9</v>
      </c>
      <c r="N8" s="54">
        <v>9</v>
      </c>
      <c r="O8" s="54">
        <v>42</v>
      </c>
      <c r="P8" s="39">
        <v>50.400000000000006</v>
      </c>
      <c r="Q8" s="60">
        <v>344.76</v>
      </c>
      <c r="R8" s="36"/>
    </row>
    <row r="9" spans="3:18" ht="12.75" hidden="1">
      <c r="C9" s="37"/>
      <c r="D9" s="29" t="s">
        <v>5</v>
      </c>
      <c r="E9" s="1">
        <v>2</v>
      </c>
      <c r="F9" s="54">
        <v>7</v>
      </c>
      <c r="G9" s="54">
        <v>7.5</v>
      </c>
      <c r="H9" s="54">
        <v>7</v>
      </c>
      <c r="I9" s="54">
        <v>7.5</v>
      </c>
      <c r="J9" s="54">
        <v>8</v>
      </c>
      <c r="K9" s="54">
        <v>8</v>
      </c>
      <c r="L9" s="54">
        <v>8.5</v>
      </c>
      <c r="M9" s="54">
        <v>9</v>
      </c>
      <c r="N9" s="54">
        <v>8</v>
      </c>
      <c r="O9" s="54">
        <v>39</v>
      </c>
      <c r="P9" s="39">
        <v>46.8</v>
      </c>
      <c r="Q9" s="60">
        <v>344.76</v>
      </c>
      <c r="R9" s="36"/>
    </row>
    <row r="10" spans="3:18" ht="12.75" hidden="1">
      <c r="C10" s="37"/>
      <c r="D10" s="29" t="s">
        <v>1</v>
      </c>
      <c r="E10" s="1">
        <v>3.1</v>
      </c>
      <c r="F10" s="54">
        <v>5</v>
      </c>
      <c r="G10" s="54">
        <v>4.5</v>
      </c>
      <c r="H10" s="54">
        <v>5.5</v>
      </c>
      <c r="I10" s="54">
        <v>5</v>
      </c>
      <c r="J10" s="54">
        <v>7</v>
      </c>
      <c r="K10" s="54">
        <v>7</v>
      </c>
      <c r="L10" s="54">
        <v>7</v>
      </c>
      <c r="M10" s="54">
        <v>7.5</v>
      </c>
      <c r="N10" s="54">
        <v>7</v>
      </c>
      <c r="O10" s="54">
        <v>31</v>
      </c>
      <c r="P10" s="39">
        <v>57.660000000000004</v>
      </c>
      <c r="Q10" s="60">
        <v>344.76</v>
      </c>
      <c r="R10" s="36"/>
    </row>
    <row r="11" spans="3:18" ht="12.75" hidden="1">
      <c r="C11" s="37"/>
      <c r="D11" s="29" t="s">
        <v>7</v>
      </c>
      <c r="E11" s="1">
        <v>3</v>
      </c>
      <c r="F11" s="54">
        <v>4.5</v>
      </c>
      <c r="G11" s="54">
        <v>4</v>
      </c>
      <c r="H11" s="54">
        <v>6</v>
      </c>
      <c r="I11" s="54">
        <v>6</v>
      </c>
      <c r="J11" s="54">
        <v>6.5</v>
      </c>
      <c r="K11" s="54">
        <v>7</v>
      </c>
      <c r="L11" s="54">
        <v>7</v>
      </c>
      <c r="M11" s="54">
        <v>7.5</v>
      </c>
      <c r="N11" s="54">
        <v>6.5</v>
      </c>
      <c r="O11" s="54">
        <v>31</v>
      </c>
      <c r="P11" s="39">
        <v>55.800000000000004</v>
      </c>
      <c r="Q11" s="60">
        <v>344.76</v>
      </c>
      <c r="R11" s="36"/>
    </row>
    <row r="12" spans="3:18" ht="12.75" hidden="1">
      <c r="C12" s="37"/>
      <c r="D12" s="29" t="s">
        <v>11</v>
      </c>
      <c r="E12" s="1">
        <v>3</v>
      </c>
      <c r="F12" s="54">
        <v>7</v>
      </c>
      <c r="G12" s="54">
        <v>7</v>
      </c>
      <c r="H12" s="54">
        <v>7</v>
      </c>
      <c r="I12" s="54">
        <v>6</v>
      </c>
      <c r="J12" s="54">
        <v>7.5</v>
      </c>
      <c r="K12" s="54">
        <v>7.5</v>
      </c>
      <c r="L12" s="54">
        <v>7.5</v>
      </c>
      <c r="M12" s="54">
        <v>8.5</v>
      </c>
      <c r="N12" s="54">
        <v>7.5</v>
      </c>
      <c r="O12" s="54">
        <v>36.5</v>
      </c>
      <c r="P12" s="39">
        <v>65.69999999999999</v>
      </c>
      <c r="Q12" s="60">
        <v>344.76</v>
      </c>
      <c r="R12" s="36"/>
    </row>
    <row r="13" spans="3:18" ht="12.75" hidden="1">
      <c r="C13" s="41"/>
      <c r="D13" s="29" t="s">
        <v>4</v>
      </c>
      <c r="E13" s="1">
        <v>3</v>
      </c>
      <c r="F13" s="54">
        <v>6.5</v>
      </c>
      <c r="G13" s="54">
        <v>7</v>
      </c>
      <c r="H13" s="54">
        <v>6.5</v>
      </c>
      <c r="I13" s="54">
        <v>6.5</v>
      </c>
      <c r="J13" s="54">
        <v>8</v>
      </c>
      <c r="K13" s="54">
        <v>8.5</v>
      </c>
      <c r="L13" s="54">
        <v>8</v>
      </c>
      <c r="M13" s="54">
        <v>9</v>
      </c>
      <c r="N13" s="54">
        <v>8.5</v>
      </c>
      <c r="O13" s="54">
        <v>38</v>
      </c>
      <c r="P13" s="39">
        <v>68.39999999999999</v>
      </c>
      <c r="Q13" s="60">
        <v>344.76</v>
      </c>
      <c r="R13" s="36"/>
    </row>
    <row r="14" spans="4:18" ht="11.25" customHeight="1" hidden="1">
      <c r="D14" s="68" t="s">
        <v>18</v>
      </c>
      <c r="E14" s="69">
        <v>16.1</v>
      </c>
      <c r="F14" s="63"/>
      <c r="G14" s="63"/>
      <c r="H14" s="63"/>
      <c r="I14" s="63"/>
      <c r="J14" s="63"/>
      <c r="K14" s="63"/>
      <c r="L14" s="65"/>
      <c r="M14" s="63"/>
      <c r="N14" s="63"/>
      <c r="O14" s="86"/>
      <c r="P14" s="77">
        <v>344.76</v>
      </c>
      <c r="Q14" s="60">
        <v>344.76</v>
      </c>
      <c r="R14" s="36"/>
    </row>
    <row r="15" spans="1:19" s="35" customFormat="1" ht="13.5" customHeight="1">
      <c r="A15" s="29">
        <v>5</v>
      </c>
      <c r="B15" s="84">
        <v>1</v>
      </c>
      <c r="C15" s="30" t="s">
        <v>27</v>
      </c>
      <c r="D15" s="29"/>
      <c r="E15" s="29"/>
      <c r="F15" s="30"/>
      <c r="G15" s="30"/>
      <c r="H15" s="30"/>
      <c r="I15" s="30"/>
      <c r="J15" s="30"/>
      <c r="K15" s="30"/>
      <c r="L15" s="31"/>
      <c r="M15" s="30"/>
      <c r="N15" s="30"/>
      <c r="O15" s="30"/>
      <c r="P15" s="29"/>
      <c r="Q15" s="32">
        <v>305.55</v>
      </c>
      <c r="R15" s="33" t="s">
        <v>37</v>
      </c>
      <c r="S15" s="78" t="s">
        <v>28</v>
      </c>
    </row>
    <row r="16" spans="1:19" s="35" customFormat="1" ht="12.75">
      <c r="A16" s="29"/>
      <c r="B16" s="84"/>
      <c r="C16" s="30" t="s">
        <v>29</v>
      </c>
      <c r="D16" s="29"/>
      <c r="E16" s="29"/>
      <c r="F16" s="30"/>
      <c r="G16" s="30"/>
      <c r="H16" s="30"/>
      <c r="I16" s="30"/>
      <c r="J16" s="30"/>
      <c r="K16" s="30"/>
      <c r="L16" s="31"/>
      <c r="M16" s="30"/>
      <c r="N16" s="30"/>
      <c r="O16" s="30"/>
      <c r="P16" s="29"/>
      <c r="Q16" s="60">
        <v>305.55</v>
      </c>
      <c r="R16" s="36"/>
      <c r="S16" s="78" t="s">
        <v>28</v>
      </c>
    </row>
    <row r="17" spans="3:18" ht="12.75" hidden="1">
      <c r="C17" s="37"/>
      <c r="D17" s="29" t="s">
        <v>3</v>
      </c>
      <c r="E17" s="1">
        <v>2</v>
      </c>
      <c r="F17" s="54">
        <v>6</v>
      </c>
      <c r="G17" s="54">
        <v>6</v>
      </c>
      <c r="H17" s="54">
        <v>6.5</v>
      </c>
      <c r="I17" s="54">
        <v>6.5</v>
      </c>
      <c r="J17" s="54">
        <v>8</v>
      </c>
      <c r="K17" s="54">
        <v>8</v>
      </c>
      <c r="L17" s="54">
        <v>8</v>
      </c>
      <c r="M17" s="54">
        <v>8</v>
      </c>
      <c r="N17" s="54">
        <v>8</v>
      </c>
      <c r="O17" s="54">
        <v>36.5</v>
      </c>
      <c r="P17" s="39">
        <v>43.8</v>
      </c>
      <c r="Q17" s="60">
        <v>305.55</v>
      </c>
      <c r="R17" s="36"/>
    </row>
    <row r="18" spans="3:18" ht="12.75" hidden="1">
      <c r="C18" s="37"/>
      <c r="D18" s="29" t="s">
        <v>5</v>
      </c>
      <c r="E18" s="1">
        <v>2</v>
      </c>
      <c r="F18" s="54">
        <v>6</v>
      </c>
      <c r="G18" s="54">
        <v>5.5</v>
      </c>
      <c r="H18" s="54">
        <v>5</v>
      </c>
      <c r="I18" s="54">
        <v>6.5</v>
      </c>
      <c r="J18" s="54">
        <v>7.5</v>
      </c>
      <c r="K18" s="54">
        <v>6.5</v>
      </c>
      <c r="L18" s="54">
        <v>7.5</v>
      </c>
      <c r="M18" s="54">
        <v>8</v>
      </c>
      <c r="N18" s="54">
        <v>7.5</v>
      </c>
      <c r="O18" s="54">
        <v>34</v>
      </c>
      <c r="P18" s="39">
        <v>40.8</v>
      </c>
      <c r="Q18" s="60">
        <v>305.55</v>
      </c>
      <c r="R18" s="36"/>
    </row>
    <row r="19" spans="3:18" ht="12.75" hidden="1">
      <c r="C19" s="37"/>
      <c r="D19" s="29" t="s">
        <v>8</v>
      </c>
      <c r="E19" s="1">
        <v>2.7</v>
      </c>
      <c r="F19" s="54">
        <v>7</v>
      </c>
      <c r="G19" s="54">
        <v>7</v>
      </c>
      <c r="H19" s="54">
        <v>5.5</v>
      </c>
      <c r="I19" s="54">
        <v>6</v>
      </c>
      <c r="J19" s="54">
        <v>7.5</v>
      </c>
      <c r="K19" s="54">
        <v>7.5</v>
      </c>
      <c r="L19" s="54">
        <v>8</v>
      </c>
      <c r="M19" s="54">
        <v>7.5</v>
      </c>
      <c r="N19" s="54">
        <v>7.5</v>
      </c>
      <c r="O19" s="54">
        <v>35.5</v>
      </c>
      <c r="P19" s="39">
        <v>57.51</v>
      </c>
      <c r="Q19" s="60">
        <v>305.55</v>
      </c>
      <c r="R19" s="36"/>
    </row>
    <row r="20" spans="3:18" ht="12.75" hidden="1">
      <c r="C20" s="37"/>
      <c r="D20" s="29" t="s">
        <v>2</v>
      </c>
      <c r="E20" s="1">
        <v>2.8</v>
      </c>
      <c r="F20" s="54">
        <v>5</v>
      </c>
      <c r="G20" s="54">
        <v>6.5</v>
      </c>
      <c r="H20" s="54">
        <v>5</v>
      </c>
      <c r="I20" s="54">
        <v>5.5</v>
      </c>
      <c r="J20" s="54">
        <v>7</v>
      </c>
      <c r="K20" s="54">
        <v>7</v>
      </c>
      <c r="L20" s="54">
        <v>6.5</v>
      </c>
      <c r="M20" s="54">
        <v>7</v>
      </c>
      <c r="N20" s="54">
        <v>6.5</v>
      </c>
      <c r="O20" s="54">
        <v>31</v>
      </c>
      <c r="P20" s="39">
        <v>52.08</v>
      </c>
      <c r="Q20" s="60">
        <v>305.55</v>
      </c>
      <c r="R20" s="36"/>
    </row>
    <row r="21" spans="3:18" ht="12.75" hidden="1">
      <c r="C21" s="37"/>
      <c r="D21" s="29" t="s">
        <v>12</v>
      </c>
      <c r="E21" s="1">
        <v>2.8</v>
      </c>
      <c r="F21" s="54">
        <v>6</v>
      </c>
      <c r="G21" s="54">
        <v>6.5</v>
      </c>
      <c r="H21" s="54">
        <v>5</v>
      </c>
      <c r="I21" s="54">
        <v>5</v>
      </c>
      <c r="J21" s="54">
        <v>7</v>
      </c>
      <c r="K21" s="54">
        <v>7</v>
      </c>
      <c r="L21" s="54">
        <v>7</v>
      </c>
      <c r="M21" s="54">
        <v>7</v>
      </c>
      <c r="N21" s="54">
        <v>7</v>
      </c>
      <c r="O21" s="54">
        <v>32</v>
      </c>
      <c r="P21" s="39">
        <v>53.760000000000005</v>
      </c>
      <c r="Q21" s="60">
        <v>305.55</v>
      </c>
      <c r="R21" s="36"/>
    </row>
    <row r="22" spans="3:18" ht="12.75" hidden="1">
      <c r="C22" s="41"/>
      <c r="D22" s="29" t="s">
        <v>10</v>
      </c>
      <c r="E22" s="1">
        <v>3</v>
      </c>
      <c r="F22" s="54">
        <v>5</v>
      </c>
      <c r="G22" s="54">
        <v>5.5</v>
      </c>
      <c r="H22" s="54">
        <v>5.5</v>
      </c>
      <c r="I22" s="54">
        <v>6.5</v>
      </c>
      <c r="J22" s="54">
        <v>7</v>
      </c>
      <c r="K22" s="54">
        <v>7</v>
      </c>
      <c r="L22" s="54">
        <v>7</v>
      </c>
      <c r="M22" s="54">
        <v>7</v>
      </c>
      <c r="N22" s="54">
        <v>7</v>
      </c>
      <c r="O22" s="54">
        <v>32</v>
      </c>
      <c r="P22" s="39">
        <v>57.60000000000001</v>
      </c>
      <c r="Q22" s="60">
        <v>305.55</v>
      </c>
      <c r="R22" s="36"/>
    </row>
    <row r="23" spans="4:18" ht="11.25" customHeight="1" hidden="1">
      <c r="D23" s="68" t="s">
        <v>18</v>
      </c>
      <c r="E23" s="69">
        <v>15.3</v>
      </c>
      <c r="F23" s="63"/>
      <c r="G23" s="63"/>
      <c r="H23" s="63"/>
      <c r="I23" s="63"/>
      <c r="J23" s="63"/>
      <c r="K23" s="63"/>
      <c r="L23" s="65"/>
      <c r="M23" s="63"/>
      <c r="N23" s="63"/>
      <c r="O23" s="86"/>
      <c r="P23" s="77">
        <v>305.55</v>
      </c>
      <c r="Q23" s="60">
        <v>305.55</v>
      </c>
      <c r="R23" s="36"/>
    </row>
    <row r="24" spans="16:19" ht="12.75">
      <c r="P24" s="87"/>
      <c r="Q24" s="88"/>
      <c r="R24" s="88"/>
      <c r="S24" s="89"/>
    </row>
    <row r="25" spans="3:19" ht="14.25">
      <c r="C25" s="94" t="s">
        <v>39</v>
      </c>
      <c r="P25" s="87"/>
      <c r="Q25" s="88"/>
      <c r="R25" s="88"/>
      <c r="S25" s="89"/>
    </row>
    <row r="26" spans="1:19" ht="15">
      <c r="A26" s="93">
        <v>2</v>
      </c>
      <c r="B26" s="96"/>
      <c r="C26" s="94" t="s">
        <v>40</v>
      </c>
      <c r="D26" s="97"/>
      <c r="E26" s="98"/>
      <c r="F26" s="97"/>
      <c r="G26" s="98"/>
      <c r="H26" s="97"/>
      <c r="P26" s="87"/>
      <c r="Q26" s="88"/>
      <c r="R26" s="88"/>
      <c r="S26" s="89"/>
    </row>
    <row r="27" spans="1:19" ht="14.25">
      <c r="A27" s="95">
        <v>16</v>
      </c>
      <c r="B27" s="96"/>
      <c r="C27" s="94" t="s">
        <v>41</v>
      </c>
      <c r="P27" s="87"/>
      <c r="Q27" s="88"/>
      <c r="R27" s="88"/>
      <c r="S27" s="89"/>
    </row>
    <row r="28" spans="1:19" ht="14.25">
      <c r="A28" s="95">
        <v>16</v>
      </c>
      <c r="B28" s="96"/>
      <c r="C28" s="94" t="s">
        <v>42</v>
      </c>
      <c r="D28" s="94"/>
      <c r="P28" s="87"/>
      <c r="Q28" s="88"/>
      <c r="R28" s="88"/>
      <c r="S28" s="89"/>
    </row>
    <row r="29" spans="1:19" ht="14.25">
      <c r="A29" s="95">
        <v>20</v>
      </c>
      <c r="B29" s="96"/>
      <c r="C29" s="94" t="s">
        <v>43</v>
      </c>
      <c r="D29" s="94"/>
      <c r="P29" s="87"/>
      <c r="Q29" s="88"/>
      <c r="R29" s="88"/>
      <c r="S29" s="88"/>
    </row>
    <row r="30" spans="1:19" ht="14.25">
      <c r="A30" s="95">
        <v>20</v>
      </c>
      <c r="B30" s="96"/>
      <c r="C30" s="94" t="s">
        <v>44</v>
      </c>
      <c r="D30" s="94"/>
      <c r="P30" s="87"/>
      <c r="Q30" s="88"/>
      <c r="R30" s="88"/>
      <c r="S30" s="88"/>
    </row>
    <row r="31" spans="1:19" ht="14.25">
      <c r="A31" s="95">
        <v>22</v>
      </c>
      <c r="B31" s="96"/>
      <c r="C31" s="94" t="s">
        <v>45</v>
      </c>
      <c r="P31" s="87"/>
      <c r="Q31" s="88"/>
      <c r="R31" s="88"/>
      <c r="S31" s="88"/>
    </row>
    <row r="32" spans="1:19" ht="14.25">
      <c r="A32" s="95">
        <v>26</v>
      </c>
      <c r="B32" s="96"/>
      <c r="C32" s="94" t="s">
        <v>46</v>
      </c>
      <c r="D32" s="94"/>
      <c r="P32" s="87"/>
      <c r="Q32" s="88"/>
      <c r="R32" s="88"/>
      <c r="S32" s="88"/>
    </row>
    <row r="33" spans="1:19" ht="14.25">
      <c r="A33" s="95">
        <v>40</v>
      </c>
      <c r="B33" s="96"/>
      <c r="C33" s="94" t="s">
        <v>47</v>
      </c>
      <c r="D33" s="94"/>
      <c r="P33" s="87"/>
      <c r="Q33" s="88"/>
      <c r="R33" s="88"/>
      <c r="S33" s="88"/>
    </row>
    <row r="34" spans="1:19" ht="14.25">
      <c r="A34" s="95">
        <v>42</v>
      </c>
      <c r="B34" s="96"/>
      <c r="C34" s="94" t="s">
        <v>48</v>
      </c>
      <c r="D34" s="94"/>
      <c r="P34" s="87"/>
      <c r="Q34" s="88"/>
      <c r="R34" s="88"/>
      <c r="S34" s="88"/>
    </row>
    <row r="35" spans="1:19" ht="14.25">
      <c r="A35" s="95">
        <v>46</v>
      </c>
      <c r="B35" s="96"/>
      <c r="C35" s="94" t="s">
        <v>49</v>
      </c>
      <c r="D35" s="94"/>
      <c r="P35" s="87"/>
      <c r="Q35" s="88"/>
      <c r="R35" s="88"/>
      <c r="S35" s="88"/>
    </row>
    <row r="36" spans="1:19" ht="14.25">
      <c r="A36" s="95">
        <v>49</v>
      </c>
      <c r="B36" s="96"/>
      <c r="C36" s="94" t="s">
        <v>50</v>
      </c>
      <c r="D36" s="94"/>
      <c r="P36" s="87"/>
      <c r="Q36" s="88"/>
      <c r="R36" s="88"/>
      <c r="S36" s="88"/>
    </row>
    <row r="37" spans="1:19" ht="14.25">
      <c r="A37" s="95">
        <v>53</v>
      </c>
      <c r="B37" s="96"/>
      <c r="C37" s="94" t="s">
        <v>51</v>
      </c>
      <c r="D37" s="94"/>
      <c r="P37" s="87"/>
      <c r="Q37" s="88"/>
      <c r="R37" s="88"/>
      <c r="S37" s="88"/>
    </row>
    <row r="38" spans="16:19" ht="12.75">
      <c r="P38" s="87"/>
      <c r="Q38" s="88"/>
      <c r="R38" s="88"/>
      <c r="S38" s="88"/>
    </row>
    <row r="39" spans="3:19" ht="14.25">
      <c r="C39" s="99" t="s">
        <v>52</v>
      </c>
      <c r="P39" s="87"/>
      <c r="Q39" s="88"/>
      <c r="R39" s="88"/>
      <c r="S39" s="88"/>
    </row>
    <row r="40" spans="1:19" ht="14.25">
      <c r="A40" s="100">
        <v>17</v>
      </c>
      <c r="B40" s="101">
        <v>12</v>
      </c>
      <c r="C40" s="102" t="s">
        <v>53</v>
      </c>
      <c r="D40" s="102"/>
      <c r="E40" s="102"/>
      <c r="F40" s="102"/>
      <c r="G40" s="102"/>
      <c r="H40" s="102"/>
      <c r="P40" s="87"/>
      <c r="Q40" s="88"/>
      <c r="R40" s="88"/>
      <c r="S40" s="88"/>
    </row>
    <row r="41" spans="1:19" ht="14.25">
      <c r="A41" s="95">
        <v>25</v>
      </c>
      <c r="B41" s="96" t="s">
        <v>54</v>
      </c>
      <c r="C41" s="94" t="s">
        <v>55</v>
      </c>
      <c r="P41" s="87"/>
      <c r="Q41" s="88"/>
      <c r="R41" s="88"/>
      <c r="S41" s="88"/>
    </row>
    <row r="42" spans="1:19" ht="14.25">
      <c r="A42" s="95">
        <v>26</v>
      </c>
      <c r="B42" s="96" t="s">
        <v>54</v>
      </c>
      <c r="C42" s="94" t="s">
        <v>56</v>
      </c>
      <c r="P42" s="87"/>
      <c r="Q42" s="88"/>
      <c r="R42" s="88"/>
      <c r="S42" s="88"/>
    </row>
    <row r="43" spans="1:19" ht="14.25">
      <c r="A43" s="95">
        <v>32</v>
      </c>
      <c r="B43" s="96" t="s">
        <v>54</v>
      </c>
      <c r="C43" s="94" t="s">
        <v>57</v>
      </c>
      <c r="D43" s="94"/>
      <c r="P43" s="87"/>
      <c r="Q43" s="88"/>
      <c r="R43" s="88"/>
      <c r="S43" s="88"/>
    </row>
    <row r="44" spans="16:19" ht="12.75">
      <c r="P44" s="87"/>
      <c r="Q44" s="88"/>
      <c r="R44" s="88"/>
      <c r="S44" s="88"/>
    </row>
    <row r="45" spans="3:19" ht="15">
      <c r="C45" s="103" t="s">
        <v>58</v>
      </c>
      <c r="P45" s="87"/>
      <c r="Q45" s="88"/>
      <c r="R45" s="88"/>
      <c r="S45" s="88"/>
    </row>
    <row r="46" spans="1:19" ht="15">
      <c r="A46" s="112">
        <v>1</v>
      </c>
      <c r="B46" s="105">
        <v>9</v>
      </c>
      <c r="C46" s="106" t="s">
        <v>59</v>
      </c>
      <c r="D46" s="106"/>
      <c r="E46" s="106"/>
      <c r="F46" s="106"/>
      <c r="G46" s="106"/>
      <c r="H46" s="106"/>
      <c r="I46" s="106"/>
      <c r="J46" s="107"/>
      <c r="K46" s="106"/>
      <c r="L46" s="106"/>
      <c r="M46" s="106"/>
      <c r="N46" s="109"/>
      <c r="Q46" s="110">
        <v>246.7</v>
      </c>
      <c r="R46" s="104" t="s">
        <v>36</v>
      </c>
      <c r="S46" s="111" t="s">
        <v>60</v>
      </c>
    </row>
    <row r="47" spans="1:19" ht="15">
      <c r="A47" s="104">
        <v>8</v>
      </c>
      <c r="B47" s="105">
        <v>15</v>
      </c>
      <c r="C47" s="106" t="s">
        <v>61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9"/>
      <c r="Q47" s="110">
        <v>214.55</v>
      </c>
      <c r="R47" s="104" t="s">
        <v>37</v>
      </c>
      <c r="S47" s="111" t="s">
        <v>62</v>
      </c>
    </row>
    <row r="48" spans="16:19" ht="12.75">
      <c r="P48" s="87"/>
      <c r="Q48" s="88"/>
      <c r="R48" s="88"/>
      <c r="S48" s="88"/>
    </row>
    <row r="49" spans="3:19" ht="15">
      <c r="C49" s="103" t="s">
        <v>63</v>
      </c>
      <c r="P49" s="87"/>
      <c r="Q49" s="88"/>
      <c r="R49" s="88"/>
      <c r="S49" s="88"/>
    </row>
    <row r="50" spans="1:19" ht="15">
      <c r="A50" s="112">
        <v>1</v>
      </c>
      <c r="B50" s="113" t="s">
        <v>64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09"/>
      <c r="Q50" s="110">
        <v>284.01</v>
      </c>
      <c r="S50" s="114" t="s">
        <v>65</v>
      </c>
    </row>
    <row r="51" spans="1:19" ht="12.75">
      <c r="A51" s="109"/>
      <c r="B51" s="113" t="s">
        <v>66</v>
      </c>
      <c r="C51" s="113"/>
      <c r="D51" s="113"/>
      <c r="E51" s="113"/>
      <c r="F51" s="113"/>
      <c r="G51" s="113"/>
      <c r="H51" s="113"/>
      <c r="I51" s="113"/>
      <c r="J51" s="113"/>
      <c r="K51" s="107"/>
      <c r="L51" s="113"/>
      <c r="M51" s="113"/>
      <c r="N51" s="113"/>
      <c r="O51" s="109"/>
      <c r="P51" s="115">
        <v>284.01</v>
      </c>
      <c r="Q51" s="117"/>
      <c r="S51" s="114" t="s">
        <v>67</v>
      </c>
    </row>
    <row r="52" spans="16:19" ht="12.75">
      <c r="P52" s="87"/>
      <c r="Q52" s="88"/>
      <c r="R52" s="88"/>
      <c r="S52" s="88"/>
    </row>
    <row r="53" spans="3:19" ht="15">
      <c r="C53" s="118" t="s">
        <v>68</v>
      </c>
      <c r="P53" s="87"/>
      <c r="Q53" s="88"/>
      <c r="R53" s="88"/>
      <c r="S53" s="88"/>
    </row>
    <row r="54" spans="1:19" ht="15">
      <c r="A54" s="112">
        <v>1</v>
      </c>
      <c r="B54" s="120">
        <v>8</v>
      </c>
      <c r="C54" s="106" t="s">
        <v>69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Q54" s="110">
        <v>353.85</v>
      </c>
      <c r="R54" s="121" t="s">
        <v>70</v>
      </c>
      <c r="S54" s="114" t="s">
        <v>71</v>
      </c>
    </row>
    <row r="55" spans="1:19" ht="15">
      <c r="A55" s="93">
        <v>2</v>
      </c>
      <c r="B55" s="120">
        <v>3</v>
      </c>
      <c r="C55" s="106" t="s">
        <v>72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Q55" s="110">
        <v>339.7</v>
      </c>
      <c r="R55" s="121" t="s">
        <v>70</v>
      </c>
      <c r="S55" s="114" t="s">
        <v>67</v>
      </c>
    </row>
    <row r="56" spans="1:19" ht="15">
      <c r="A56" s="119">
        <v>10</v>
      </c>
      <c r="B56" s="120">
        <v>18</v>
      </c>
      <c r="C56" s="106" t="s">
        <v>73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Q56" s="110">
        <v>294.1</v>
      </c>
      <c r="R56" s="116"/>
      <c r="S56" s="114" t="s">
        <v>71</v>
      </c>
    </row>
    <row r="57" spans="1:19" ht="15">
      <c r="A57" s="119">
        <v>13</v>
      </c>
      <c r="B57" s="120">
        <v>23</v>
      </c>
      <c r="C57" s="106" t="s">
        <v>74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Q57" s="110">
        <v>276.3</v>
      </c>
      <c r="R57" s="116"/>
      <c r="S57" s="114" t="s">
        <v>71</v>
      </c>
    </row>
    <row r="58" spans="1:19" ht="15">
      <c r="A58" s="119">
        <v>18</v>
      </c>
      <c r="B58" s="120">
        <v>22</v>
      </c>
      <c r="C58" s="106" t="s">
        <v>75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Q58" s="110">
        <v>246.4</v>
      </c>
      <c r="R58" s="116"/>
      <c r="S58" s="114" t="s">
        <v>71</v>
      </c>
    </row>
    <row r="59" spans="16:19" ht="12.75">
      <c r="P59" s="87"/>
      <c r="Q59" s="88"/>
      <c r="R59" s="88"/>
      <c r="S59" s="88"/>
    </row>
    <row r="60" spans="3:19" ht="15">
      <c r="C60" s="4" t="s">
        <v>76</v>
      </c>
      <c r="P60" s="87"/>
      <c r="Q60" s="88"/>
      <c r="R60" s="88"/>
      <c r="S60" s="88"/>
    </row>
    <row r="61" spans="1:19" s="35" customFormat="1" ht="15" customHeight="1">
      <c r="A61" s="112">
        <v>1</v>
      </c>
      <c r="B61" s="66">
        <v>1</v>
      </c>
      <c r="C61" s="30" t="s">
        <v>77</v>
      </c>
      <c r="D61" s="29"/>
      <c r="E61" s="29"/>
      <c r="F61" s="29"/>
      <c r="G61" s="30"/>
      <c r="H61" s="30"/>
      <c r="I61" s="30"/>
      <c r="J61" s="30"/>
      <c r="K61" s="122"/>
      <c r="L61" s="122"/>
      <c r="M61" s="123"/>
      <c r="N61" s="122"/>
      <c r="O61" s="122"/>
      <c r="P61" s="30"/>
      <c r="Q61" s="32">
        <v>352.62</v>
      </c>
      <c r="S61" s="78" t="s">
        <v>71</v>
      </c>
    </row>
    <row r="62" spans="1:19" s="35" customFormat="1" ht="12.75">
      <c r="A62" s="29"/>
      <c r="B62" s="55"/>
      <c r="C62" s="30" t="s">
        <v>78</v>
      </c>
      <c r="D62" s="29"/>
      <c r="E62" s="29"/>
      <c r="F62" s="29"/>
      <c r="G62" s="30"/>
      <c r="H62" s="30"/>
      <c r="I62" s="30"/>
      <c r="J62" s="30"/>
      <c r="K62" s="122"/>
      <c r="L62" s="122"/>
      <c r="M62" s="123"/>
      <c r="N62" s="122"/>
      <c r="O62" s="122"/>
      <c r="P62" s="30"/>
      <c r="Q62" s="29"/>
      <c r="R62" s="124">
        <v>352.62</v>
      </c>
      <c r="S62" s="78" t="s">
        <v>71</v>
      </c>
    </row>
    <row r="63" spans="16:19" ht="12.75">
      <c r="P63" s="87"/>
      <c r="Q63" s="88"/>
      <c r="R63" s="88"/>
      <c r="S63" s="88"/>
    </row>
    <row r="64" spans="3:19" ht="15">
      <c r="C64" s="125" t="s">
        <v>79</v>
      </c>
      <c r="P64" s="87"/>
      <c r="Q64" s="88"/>
      <c r="R64" s="88"/>
      <c r="S64" s="88"/>
    </row>
    <row r="65" spans="1:19" ht="15">
      <c r="A65" s="109">
        <v>13</v>
      </c>
      <c r="B65" s="113" t="s">
        <v>80</v>
      </c>
      <c r="C65" s="113"/>
      <c r="D65" s="113"/>
      <c r="E65" s="113"/>
      <c r="F65" s="113"/>
      <c r="G65" s="107">
        <v>93</v>
      </c>
      <c r="H65" s="107" t="s">
        <v>36</v>
      </c>
      <c r="I65" s="107" t="s">
        <v>81</v>
      </c>
      <c r="J65" s="107"/>
      <c r="K65" s="107"/>
      <c r="L65" s="113"/>
      <c r="M65" s="109"/>
      <c r="P65" s="114"/>
      <c r="Q65" s="110">
        <v>222.3</v>
      </c>
      <c r="S65" s="114" t="s">
        <v>28</v>
      </c>
    </row>
    <row r="66" spans="1:19" ht="12.75">
      <c r="A66" s="109"/>
      <c r="B66" s="113" t="s">
        <v>82</v>
      </c>
      <c r="C66" s="113"/>
      <c r="D66" s="113"/>
      <c r="E66" s="113"/>
      <c r="F66" s="113"/>
      <c r="G66" s="107">
        <v>98</v>
      </c>
      <c r="H66" s="107" t="s">
        <v>37</v>
      </c>
      <c r="I66" s="107" t="s">
        <v>83</v>
      </c>
      <c r="J66" s="107"/>
      <c r="K66" s="107"/>
      <c r="L66" s="107"/>
      <c r="M66" s="109"/>
      <c r="P66" s="114"/>
      <c r="Q66" s="126">
        <v>222.3</v>
      </c>
      <c r="S66" s="114" t="s">
        <v>28</v>
      </c>
    </row>
    <row r="67" spans="16:19" ht="12.75">
      <c r="P67" s="87"/>
      <c r="Q67" s="88"/>
      <c r="R67" s="88"/>
      <c r="S67" s="88"/>
    </row>
    <row r="68" spans="3:19" ht="12.75">
      <c r="C68" s="108" t="s">
        <v>84</v>
      </c>
      <c r="P68" s="87"/>
      <c r="Q68" s="88"/>
      <c r="R68" s="88"/>
      <c r="S68" s="88"/>
    </row>
    <row r="69" spans="1:19" ht="15">
      <c r="A69" s="104">
        <v>10</v>
      </c>
      <c r="B69" s="127">
        <v>2</v>
      </c>
      <c r="C69" s="106" t="s">
        <v>85</v>
      </c>
      <c r="D69" s="106"/>
      <c r="E69" s="106"/>
      <c r="F69" s="106"/>
      <c r="G69" s="106"/>
      <c r="H69" s="106"/>
      <c r="I69" s="106"/>
      <c r="J69" s="107"/>
      <c r="K69" s="106"/>
      <c r="L69" s="106"/>
      <c r="M69" s="106"/>
      <c r="N69" s="104"/>
      <c r="Q69" s="110">
        <v>260.7</v>
      </c>
      <c r="R69" s="121" t="s">
        <v>70</v>
      </c>
      <c r="S69" s="111" t="s">
        <v>86</v>
      </c>
    </row>
    <row r="70" spans="1:19" ht="15">
      <c r="A70" s="104">
        <v>13</v>
      </c>
      <c r="B70" s="127">
        <v>8</v>
      </c>
      <c r="C70" s="106" t="s">
        <v>87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4"/>
      <c r="Q70" s="110">
        <v>252.75</v>
      </c>
      <c r="R70" s="128"/>
      <c r="S70" s="111" t="s">
        <v>28</v>
      </c>
    </row>
    <row r="71" spans="16:19" ht="12.75">
      <c r="P71" s="87"/>
      <c r="Q71" s="88"/>
      <c r="R71" s="88"/>
      <c r="S71" s="88"/>
    </row>
    <row r="72" spans="16:19" ht="12.75">
      <c r="P72" s="87"/>
      <c r="Q72" s="88"/>
      <c r="R72" s="88"/>
      <c r="S72" s="88"/>
    </row>
    <row r="73" spans="16:19" ht="12.75">
      <c r="P73" s="87"/>
      <c r="Q73" s="88"/>
      <c r="R73" s="88"/>
      <c r="S73" s="88"/>
    </row>
    <row r="74" spans="16:19" ht="12.75">
      <c r="P74" s="87"/>
      <c r="Q74" s="88"/>
      <c r="R74" s="88"/>
      <c r="S74" s="88"/>
    </row>
    <row r="75" spans="16:19" ht="12.75">
      <c r="P75" s="87"/>
      <c r="Q75" s="88"/>
      <c r="R75" s="88"/>
      <c r="S75" s="88"/>
    </row>
    <row r="76" spans="16:19" ht="12.75">
      <c r="P76" s="87"/>
      <c r="Q76" s="88"/>
      <c r="R76" s="88"/>
      <c r="S76" s="88"/>
    </row>
    <row r="77" spans="16:19" ht="12.75">
      <c r="P77" s="87"/>
      <c r="Q77" s="88"/>
      <c r="R77" s="88"/>
      <c r="S77" s="88"/>
    </row>
    <row r="78" spans="16:19" ht="12.75">
      <c r="P78" s="87"/>
      <c r="Q78" s="88"/>
      <c r="R78" s="88"/>
      <c r="S78" s="88"/>
    </row>
    <row r="79" spans="16:19" ht="12.75">
      <c r="P79" s="87"/>
      <c r="Q79" s="88"/>
      <c r="R79" s="88"/>
      <c r="S79" s="88"/>
    </row>
    <row r="80" spans="16:19" ht="12.75">
      <c r="P80" s="87"/>
      <c r="Q80" s="88"/>
      <c r="R80" s="88"/>
      <c r="S80" s="88"/>
    </row>
    <row r="81" spans="16:19" ht="12.75">
      <c r="P81" s="87"/>
      <c r="Q81" s="88"/>
      <c r="R81" s="88"/>
      <c r="S81" s="88"/>
    </row>
    <row r="82" spans="16:19" ht="12.75">
      <c r="P82" s="87"/>
      <c r="Q82" s="88"/>
      <c r="R82" s="88"/>
      <c r="S82" s="88"/>
    </row>
    <row r="83" spans="16:19" ht="12.75">
      <c r="P83" s="87"/>
      <c r="Q83" s="88"/>
      <c r="R83" s="88"/>
      <c r="S83" s="88"/>
    </row>
    <row r="84" spans="16:19" ht="12.75">
      <c r="P84" s="87"/>
      <c r="Q84" s="88"/>
      <c r="R84" s="88"/>
      <c r="S84" s="88"/>
    </row>
    <row r="85" spans="16:19" ht="12.75">
      <c r="P85" s="87"/>
      <c r="Q85" s="88"/>
      <c r="R85" s="88"/>
      <c r="S85" s="88"/>
    </row>
    <row r="86" spans="16:19" ht="12.75">
      <c r="P86" s="87"/>
      <c r="Q86" s="88"/>
      <c r="R86" s="88"/>
      <c r="S86" s="88"/>
    </row>
    <row r="87" spans="16:19" ht="12.75">
      <c r="P87" s="87"/>
      <c r="Q87" s="88"/>
      <c r="R87" s="88"/>
      <c r="S87" s="88"/>
    </row>
    <row r="88" spans="16:19" ht="12.75">
      <c r="P88" s="87"/>
      <c r="Q88" s="88"/>
      <c r="R88" s="88"/>
      <c r="S88" s="88"/>
    </row>
    <row r="89" spans="16:19" ht="12.75">
      <c r="P89" s="87"/>
      <c r="Q89" s="88"/>
      <c r="R89" s="88"/>
      <c r="S89" s="88"/>
    </row>
    <row r="90" spans="16:19" ht="12.75">
      <c r="P90" s="87"/>
      <c r="Q90" s="88"/>
      <c r="R90" s="88"/>
      <c r="S90" s="88"/>
    </row>
    <row r="91" spans="16:19" ht="12.75">
      <c r="P91" s="87"/>
      <c r="Q91" s="88"/>
      <c r="R91" s="88"/>
      <c r="S91" s="88"/>
    </row>
    <row r="92" spans="16:19" ht="12.75">
      <c r="P92" s="87"/>
      <c r="Q92" s="88"/>
      <c r="R92" s="88"/>
      <c r="S92" s="88"/>
    </row>
    <row r="93" spans="16:19" ht="12.75">
      <c r="P93" s="87"/>
      <c r="Q93" s="88"/>
      <c r="R93" s="88"/>
      <c r="S93" s="88"/>
    </row>
    <row r="94" spans="16:19" ht="12.75">
      <c r="P94" s="87"/>
      <c r="Q94" s="88"/>
      <c r="R94" s="88"/>
      <c r="S94" s="88"/>
    </row>
    <row r="95" spans="16:19" ht="12.75">
      <c r="P95" s="87"/>
      <c r="Q95" s="88"/>
      <c r="R95" s="88"/>
      <c r="S95" s="88"/>
    </row>
    <row r="96" spans="16:19" ht="12.75">
      <c r="P96" s="87"/>
      <c r="Q96" s="88"/>
      <c r="R96" s="88"/>
      <c r="S96" s="88"/>
    </row>
    <row r="97" spans="16:19" ht="12.75">
      <c r="P97" s="87"/>
      <c r="Q97" s="88"/>
      <c r="R97" s="88"/>
      <c r="S97" s="88"/>
    </row>
    <row r="98" spans="16:19" ht="12.75">
      <c r="P98" s="87"/>
      <c r="Q98" s="88"/>
      <c r="R98" s="88"/>
      <c r="S98" s="88"/>
    </row>
    <row r="99" spans="16:19" ht="12.75">
      <c r="P99" s="87"/>
      <c r="Q99" s="88"/>
      <c r="R99" s="88"/>
      <c r="S99" s="88"/>
    </row>
    <row r="100" spans="16:19" ht="12.75">
      <c r="P100" s="87"/>
      <c r="Q100" s="88"/>
      <c r="R100" s="88"/>
      <c r="S100" s="88"/>
    </row>
    <row r="101" spans="16:19" ht="12.75">
      <c r="P101" s="87"/>
      <c r="Q101" s="88"/>
      <c r="R101" s="88"/>
      <c r="S101" s="88"/>
    </row>
    <row r="102" spans="16:19" ht="12.75">
      <c r="P102" s="87"/>
      <c r="Q102" s="88"/>
      <c r="R102" s="88"/>
      <c r="S102" s="88"/>
    </row>
    <row r="103" spans="16:19" ht="12.75">
      <c r="P103" s="87"/>
      <c r="Q103" s="88"/>
      <c r="R103" s="88"/>
      <c r="S103" s="88"/>
    </row>
    <row r="104" spans="16:19" ht="12.75">
      <c r="P104" s="87"/>
      <c r="Q104" s="88"/>
      <c r="R104" s="88"/>
      <c r="S104" s="88"/>
    </row>
    <row r="105" spans="16:19" ht="12.75">
      <c r="P105" s="87"/>
      <c r="Q105" s="88"/>
      <c r="R105" s="88"/>
      <c r="S105" s="88"/>
    </row>
    <row r="106" spans="16:19" ht="12.75">
      <c r="P106" s="87"/>
      <c r="Q106" s="88"/>
      <c r="R106" s="88"/>
      <c r="S106" s="88"/>
    </row>
    <row r="107" spans="16:19" ht="12.75">
      <c r="P107" s="87"/>
      <c r="Q107" s="88"/>
      <c r="R107" s="88"/>
      <c r="S107" s="88"/>
    </row>
    <row r="108" spans="16:19" ht="12.75">
      <c r="P108" s="87"/>
      <c r="Q108" s="88"/>
      <c r="R108" s="88"/>
      <c r="S108" s="88"/>
    </row>
    <row r="109" spans="16:19" ht="12.75">
      <c r="P109" s="87"/>
      <c r="Q109" s="88"/>
      <c r="R109" s="88"/>
      <c r="S109" s="88"/>
    </row>
    <row r="110" spans="16:19" ht="12.75">
      <c r="P110" s="87"/>
      <c r="Q110" s="88"/>
      <c r="R110" s="88"/>
      <c r="S110" s="88"/>
    </row>
    <row r="111" spans="16:19" ht="12.75">
      <c r="P111" s="87"/>
      <c r="Q111" s="88"/>
      <c r="R111" s="88"/>
      <c r="S111" s="88"/>
    </row>
    <row r="112" spans="16:19" ht="12.75">
      <c r="P112" s="87"/>
      <c r="Q112" s="88"/>
      <c r="R112" s="88"/>
      <c r="S112" s="88"/>
    </row>
    <row r="113" spans="16:19" ht="12.75">
      <c r="P113" s="87"/>
      <c r="Q113" s="88"/>
      <c r="R113" s="88"/>
      <c r="S113" s="88"/>
    </row>
  </sheetData>
  <sheetProtection/>
  <mergeCells count="1">
    <mergeCell ref="F4:N4"/>
  </mergeCells>
  <printOptions/>
  <pageMargins left="0.3937007874015748" right="0" top="0.7480314960629921" bottom="0.35433070866141736" header="0.1968503937007874" footer="0.31496062992125984"/>
  <pageSetup horizontalDpi="600" verticalDpi="600" orientation="portrait" paperSize="9" scale="80" r:id="rId1"/>
  <headerFooter alignWithMargins="0">
    <oddHeader>&amp;C&amp;9МИНИСТЕРСТВО СПОРТА,ТУРИЗМА И МОЛОДЕЖНОЙ ПОЛИТИКИ РФ,
РОССИЙСКАЯ ФЕДЕРАЦИЯ ПРЫЖКОВ В ВОДУ, 
КУБОК ФЕДЕРАЦИИ ПРЫЖКОВ В ВОДУ "ПАМЯТИ ЗТР А.Е.ЛАРЮШКИНА"
ПЕНЗА,С/К "БУРТАСЫ"
29 ноября - 3 декабря 2011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59"/>
  <sheetViews>
    <sheetView zoomScale="90" zoomScaleNormal="90" zoomScalePageLayoutView="0" workbookViewId="0" topLeftCell="A1">
      <selection activeCell="D62" sqref="D62"/>
    </sheetView>
  </sheetViews>
  <sheetFormatPr defaultColWidth="8.00390625" defaultRowHeight="12.75" outlineLevelRow="1"/>
  <cols>
    <col min="1" max="1" width="6.28125" style="36" customWidth="1"/>
    <col min="2" max="2" width="5.00390625" style="0" customWidth="1"/>
    <col min="3" max="3" width="6.57421875" style="0" customWidth="1"/>
    <col min="4" max="4" width="4.7109375" style="0" customWidth="1"/>
    <col min="5" max="5" width="6.57421875" style="0" customWidth="1"/>
    <col min="6" max="6" width="4.7109375" style="0" customWidth="1"/>
    <col min="7" max="7" width="6.57421875" style="0" customWidth="1"/>
    <col min="8" max="8" width="4.7109375" style="0" customWidth="1"/>
    <col min="9" max="9" width="6.57421875" style="0" customWidth="1"/>
    <col min="10" max="10" width="4.7109375" style="0" customWidth="1"/>
    <col min="11" max="11" width="6.57421875" style="0" customWidth="1"/>
    <col min="12" max="12" width="4.7109375" style="0" customWidth="1"/>
    <col min="13" max="13" width="6.57421875" style="0" customWidth="1"/>
    <col min="14" max="14" width="4.7109375" style="0" customWidth="1"/>
    <col min="15" max="15" width="9.00390625" style="40" customWidth="1"/>
    <col min="16" max="16" width="11.7109375" style="7" customWidth="1"/>
    <col min="17" max="16384" width="8.00390625" style="7" customWidth="1"/>
  </cols>
  <sheetData>
    <row r="1" spans="1:16" ht="15">
      <c r="A1" s="2"/>
      <c r="O1" s="46"/>
      <c r="P1" s="47"/>
    </row>
    <row r="2" spans="1:16" ht="15.75">
      <c r="A2"/>
      <c r="C2" s="58"/>
      <c r="O2" s="46"/>
      <c r="P2" s="47"/>
    </row>
    <row r="3" spans="2:10" ht="12.75">
      <c r="B3" s="48"/>
      <c r="C3" s="48" t="s">
        <v>19</v>
      </c>
      <c r="D3" s="48"/>
      <c r="E3" s="48"/>
      <c r="F3" s="48"/>
      <c r="G3" s="48"/>
      <c r="H3" s="48"/>
      <c r="I3" s="48"/>
      <c r="J3" s="48"/>
    </row>
    <row r="4" spans="2:10" ht="12.75">
      <c r="B4" s="48"/>
      <c r="C4" s="59" t="s">
        <v>20</v>
      </c>
      <c r="D4" s="48"/>
      <c r="E4" s="48"/>
      <c r="F4" s="48"/>
      <c r="G4" s="48"/>
      <c r="H4" s="48"/>
      <c r="I4" s="48"/>
      <c r="J4" s="48"/>
    </row>
    <row r="5" spans="2:10" ht="12.75">
      <c r="B5" s="48"/>
      <c r="C5" s="48"/>
      <c r="D5" s="48"/>
      <c r="E5" s="48"/>
      <c r="F5" s="48"/>
      <c r="G5" s="48"/>
      <c r="H5" s="48"/>
      <c r="I5" s="48"/>
      <c r="J5" s="48"/>
    </row>
    <row r="6" spans="2:12" ht="12.75">
      <c r="B6" s="49">
        <v>1</v>
      </c>
      <c r="C6" s="50" t="s">
        <v>22</v>
      </c>
      <c r="D6" s="48"/>
      <c r="E6" s="48"/>
      <c r="F6" s="48"/>
      <c r="G6" s="48"/>
      <c r="I6" s="48"/>
      <c r="J6" s="48"/>
      <c r="L6" s="59" t="s">
        <v>21</v>
      </c>
    </row>
    <row r="7" spans="2:12" ht="12.75">
      <c r="B7" s="49"/>
      <c r="C7" s="50" t="s">
        <v>22</v>
      </c>
      <c r="D7" s="48"/>
      <c r="E7" s="48"/>
      <c r="F7" s="48"/>
      <c r="G7" s="48"/>
      <c r="I7" s="48"/>
      <c r="J7" s="48"/>
      <c r="L7" s="59" t="s">
        <v>21</v>
      </c>
    </row>
    <row r="8" spans="2:14" ht="12.75">
      <c r="B8" s="48"/>
      <c r="C8" s="57" t="s">
        <v>3</v>
      </c>
      <c r="D8" s="53">
        <v>2</v>
      </c>
      <c r="E8" s="57" t="s">
        <v>6</v>
      </c>
      <c r="F8" s="53">
        <v>2</v>
      </c>
      <c r="G8" s="57" t="s">
        <v>0</v>
      </c>
      <c r="H8" s="53" t="e">
        <f ca="1">INDIRECT(CONCATENATE("КЭТ1!","C",TEXT(MATCH(G8,#REF!,0),0)))</f>
        <v>#REF!</v>
      </c>
      <c r="I8" s="57" t="s">
        <v>9</v>
      </c>
      <c r="J8" s="53" t="e">
        <f ca="1">INDIRECT(CONCATENATE("КЭТ1!","C",TEXT(MATCH(I8,#REF!,0),0)))</f>
        <v>#REF!</v>
      </c>
      <c r="K8" s="57" t="s">
        <v>5</v>
      </c>
      <c r="L8" s="53" t="e">
        <f ca="1">INDIRECT(CONCATENATE("КЭТ1!","C",TEXT(MATCH(K8,#REF!,0),0)))</f>
        <v>#REF!</v>
      </c>
      <c r="M8" s="57" t="s">
        <v>11</v>
      </c>
      <c r="N8" s="53" t="e">
        <f ca="1">INDIRECT(CONCATENATE("КЭТ1!","C",TEXT(MATCH(M8,#REF!,0),0)))</f>
        <v>#REF!</v>
      </c>
    </row>
    <row r="9" spans="1:10" ht="12.75" hidden="1" outlineLevel="1">
      <c r="A9">
        <v>1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2.75" hidden="1" outlineLevel="1">
      <c r="A10">
        <v>2</v>
      </c>
      <c r="B10" s="48"/>
      <c r="C10" s="48"/>
      <c r="D10" s="48"/>
      <c r="E10" s="48"/>
      <c r="F10" s="48"/>
      <c r="G10" s="48"/>
      <c r="H10" s="48"/>
      <c r="I10" s="48"/>
      <c r="J10" s="48"/>
    </row>
    <row r="11" ht="12.75" hidden="1" outlineLevel="1">
      <c r="A11">
        <v>3</v>
      </c>
    </row>
    <row r="12" ht="12.75" hidden="1" outlineLevel="1">
      <c r="A12">
        <v>4</v>
      </c>
    </row>
    <row r="13" ht="12.75" hidden="1" outlineLevel="1">
      <c r="A13">
        <v>5</v>
      </c>
    </row>
    <row r="14" ht="12.75" hidden="1" outlineLevel="1">
      <c r="A14">
        <v>6</v>
      </c>
    </row>
    <row r="15" spans="2:12" ht="12.75" collapsed="1">
      <c r="B15" s="49">
        <v>1</v>
      </c>
      <c r="C15" s="50" t="s">
        <v>22</v>
      </c>
      <c r="D15" s="48"/>
      <c r="E15" s="48"/>
      <c r="F15" s="48"/>
      <c r="G15" s="48"/>
      <c r="I15" s="48"/>
      <c r="J15" s="48"/>
      <c r="L15" s="59" t="s">
        <v>21</v>
      </c>
    </row>
    <row r="16" spans="2:12" ht="12.75">
      <c r="B16" s="49"/>
      <c r="C16" s="50" t="s">
        <v>22</v>
      </c>
      <c r="D16" s="48"/>
      <c r="E16" s="48"/>
      <c r="F16" s="48"/>
      <c r="G16" s="48"/>
      <c r="I16" s="48"/>
      <c r="J16" s="48"/>
      <c r="L16" s="59" t="s">
        <v>21</v>
      </c>
    </row>
    <row r="17" spans="2:14" ht="12.75">
      <c r="B17" s="48"/>
      <c r="C17" s="57" t="s">
        <v>3</v>
      </c>
      <c r="D17" s="53">
        <v>2</v>
      </c>
      <c r="E17" s="57" t="s">
        <v>6</v>
      </c>
      <c r="F17" s="53">
        <v>2</v>
      </c>
      <c r="G17" s="57" t="s">
        <v>0</v>
      </c>
      <c r="H17" s="53" t="e">
        <f ca="1">INDIRECT(CONCATENATE("КЭТ1!","C",TEXT(MATCH(G17,#REF!,0),0)))</f>
        <v>#REF!</v>
      </c>
      <c r="I17" s="57" t="s">
        <v>9</v>
      </c>
      <c r="J17" s="53" t="e">
        <f ca="1">INDIRECT(CONCATENATE("КЭТ1!","C",TEXT(MATCH(I17,#REF!,0),0)))</f>
        <v>#REF!</v>
      </c>
      <c r="K17" s="57" t="s">
        <v>5</v>
      </c>
      <c r="L17" s="53" t="e">
        <f ca="1">INDIRECT(CONCATENATE("КЭТ1!","C",TEXT(MATCH(K17,#REF!,0),0)))</f>
        <v>#REF!</v>
      </c>
      <c r="M17" s="57" t="s">
        <v>11</v>
      </c>
      <c r="N17" s="53" t="e">
        <f ca="1">INDIRECT(CONCATENATE("КЭТ1!","C",TEXT(MATCH(M17,#REF!,0),0)))</f>
        <v>#REF!</v>
      </c>
    </row>
    <row r="18" spans="1:10" ht="12.75" hidden="1" outlineLevel="1">
      <c r="A18">
        <v>1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 hidden="1" outlineLevel="1">
      <c r="A19">
        <v>2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12.75" hidden="1" outlineLevel="1">
      <c r="A20">
        <v>3</v>
      </c>
    </row>
    <row r="21" ht="12.75" hidden="1" outlineLevel="1">
      <c r="A21">
        <v>4</v>
      </c>
    </row>
    <row r="22" ht="12.75" hidden="1" outlineLevel="1">
      <c r="A22">
        <v>5</v>
      </c>
    </row>
    <row r="23" ht="12.75" hidden="1" outlineLevel="1">
      <c r="A23">
        <v>6</v>
      </c>
    </row>
    <row r="24" spans="2:12" ht="12.75" collapsed="1">
      <c r="B24" s="49">
        <v>1</v>
      </c>
      <c r="C24" s="50" t="s">
        <v>22</v>
      </c>
      <c r="D24" s="48"/>
      <c r="E24" s="48"/>
      <c r="F24" s="48"/>
      <c r="G24" s="48"/>
      <c r="I24" s="48"/>
      <c r="J24" s="48"/>
      <c r="L24" s="59" t="s">
        <v>21</v>
      </c>
    </row>
    <row r="25" spans="2:12" ht="12.75">
      <c r="B25" s="49"/>
      <c r="C25" s="50" t="s">
        <v>22</v>
      </c>
      <c r="D25" s="48"/>
      <c r="E25" s="48"/>
      <c r="F25" s="48"/>
      <c r="G25" s="48"/>
      <c r="I25" s="48"/>
      <c r="J25" s="48"/>
      <c r="L25" s="59" t="s">
        <v>21</v>
      </c>
    </row>
    <row r="26" spans="2:14" ht="12.75">
      <c r="B26" s="48"/>
      <c r="C26" s="57" t="s">
        <v>3</v>
      </c>
      <c r="D26" s="53">
        <v>2</v>
      </c>
      <c r="E26" s="57" t="s">
        <v>6</v>
      </c>
      <c r="F26" s="53">
        <v>2</v>
      </c>
      <c r="G26" s="57" t="s">
        <v>0</v>
      </c>
      <c r="H26" s="53" t="e">
        <f ca="1">INDIRECT(CONCATENATE("КЭТ1!","C",TEXT(MATCH(G26,#REF!,0),0)))</f>
        <v>#REF!</v>
      </c>
      <c r="I26" s="57" t="s">
        <v>9</v>
      </c>
      <c r="J26" s="53" t="e">
        <f ca="1">INDIRECT(CONCATENATE("КЭТ1!","C",TEXT(MATCH(I26,#REF!,0),0)))</f>
        <v>#REF!</v>
      </c>
      <c r="K26" s="57" t="s">
        <v>5</v>
      </c>
      <c r="L26" s="53" t="e">
        <f ca="1">INDIRECT(CONCATENATE("КЭТ1!","C",TEXT(MATCH(K26,#REF!,0),0)))</f>
        <v>#REF!</v>
      </c>
      <c r="M26" s="57" t="s">
        <v>11</v>
      </c>
      <c r="N26" s="53" t="e">
        <f ca="1">INDIRECT(CONCATENATE("КЭТ1!","C",TEXT(MATCH(M26,#REF!,0),0)))</f>
        <v>#REF!</v>
      </c>
    </row>
    <row r="27" spans="1:10" ht="12.75" hidden="1" outlineLevel="1">
      <c r="A27">
        <v>1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2.75" hidden="1" outlineLevel="1">
      <c r="A28">
        <v>2</v>
      </c>
      <c r="B28" s="48"/>
      <c r="C28" s="48"/>
      <c r="D28" s="48"/>
      <c r="E28" s="48"/>
      <c r="F28" s="48"/>
      <c r="G28" s="48"/>
      <c r="H28" s="48"/>
      <c r="I28" s="48"/>
      <c r="J28" s="48"/>
    </row>
    <row r="29" ht="12.75" hidden="1" outlineLevel="1">
      <c r="A29">
        <v>3</v>
      </c>
    </row>
    <row r="30" ht="12.75" hidden="1" outlineLevel="1">
      <c r="A30">
        <v>4</v>
      </c>
    </row>
    <row r="31" ht="12.75" hidden="1" outlineLevel="1">
      <c r="A31">
        <v>5</v>
      </c>
    </row>
    <row r="32" ht="12.75" hidden="1" outlineLevel="1">
      <c r="A32">
        <v>6</v>
      </c>
    </row>
    <row r="33" spans="2:12" ht="12.75" collapsed="1">
      <c r="B33" s="49">
        <v>1</v>
      </c>
      <c r="C33" s="50" t="s">
        <v>22</v>
      </c>
      <c r="D33" s="48"/>
      <c r="E33" s="48"/>
      <c r="F33" s="48"/>
      <c r="G33" s="48"/>
      <c r="I33" s="48"/>
      <c r="J33" s="48"/>
      <c r="L33" s="59" t="s">
        <v>21</v>
      </c>
    </row>
    <row r="34" spans="2:12" ht="12.75">
      <c r="B34" s="49"/>
      <c r="C34" s="50" t="s">
        <v>22</v>
      </c>
      <c r="D34" s="48"/>
      <c r="E34" s="48"/>
      <c r="F34" s="48"/>
      <c r="G34" s="48"/>
      <c r="I34" s="48"/>
      <c r="J34" s="48"/>
      <c r="L34" s="59" t="s">
        <v>21</v>
      </c>
    </row>
    <row r="35" spans="2:14" ht="12.75">
      <c r="B35" s="48"/>
      <c r="C35" s="57" t="s">
        <v>3</v>
      </c>
      <c r="D35" s="53">
        <v>2</v>
      </c>
      <c r="E35" s="57" t="s">
        <v>6</v>
      </c>
      <c r="F35" s="53">
        <v>2</v>
      </c>
      <c r="G35" s="57" t="s">
        <v>0</v>
      </c>
      <c r="H35" s="53" t="e">
        <f ca="1">INDIRECT(CONCATENATE("КЭТ1!","C",TEXT(MATCH(G35,#REF!,0),0)))</f>
        <v>#REF!</v>
      </c>
      <c r="I35" s="57" t="s">
        <v>9</v>
      </c>
      <c r="J35" s="53" t="e">
        <f ca="1">INDIRECT(CONCATENATE("КЭТ1!","C",TEXT(MATCH(I35,#REF!,0),0)))</f>
        <v>#REF!</v>
      </c>
      <c r="K35" s="57" t="s">
        <v>5</v>
      </c>
      <c r="L35" s="53" t="e">
        <f ca="1">INDIRECT(CONCATENATE("КЭТ1!","C",TEXT(MATCH(K35,#REF!,0),0)))</f>
        <v>#REF!</v>
      </c>
      <c r="M35" s="57" t="s">
        <v>11</v>
      </c>
      <c r="N35" s="53" t="e">
        <f ca="1">INDIRECT(CONCATENATE("КЭТ1!","C",TEXT(MATCH(M35,#REF!,0),0)))</f>
        <v>#REF!</v>
      </c>
    </row>
    <row r="36" spans="1:10" ht="12.75" hidden="1" outlineLevel="1">
      <c r="A36">
        <v>1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2.75" hidden="1" outlineLevel="1">
      <c r="A37">
        <v>2</v>
      </c>
      <c r="B37" s="48"/>
      <c r="C37" s="48"/>
      <c r="D37" s="48"/>
      <c r="E37" s="48"/>
      <c r="F37" s="48"/>
      <c r="G37" s="48"/>
      <c r="H37" s="48"/>
      <c r="I37" s="48"/>
      <c r="J37" s="48"/>
    </row>
    <row r="38" ht="12.75" hidden="1" outlineLevel="1">
      <c r="A38">
        <v>3</v>
      </c>
    </row>
    <row r="39" ht="12.75" hidden="1" outlineLevel="1">
      <c r="A39">
        <v>4</v>
      </c>
    </row>
    <row r="40" ht="12.75" hidden="1" outlineLevel="1">
      <c r="A40">
        <v>5</v>
      </c>
    </row>
    <row r="41" ht="12.75" hidden="1" outlineLevel="1">
      <c r="A41">
        <v>6</v>
      </c>
    </row>
    <row r="42" spans="2:12" ht="12.75" collapsed="1">
      <c r="B42" s="49">
        <v>1</v>
      </c>
      <c r="C42" s="50" t="s">
        <v>22</v>
      </c>
      <c r="D42" s="48"/>
      <c r="E42" s="48"/>
      <c r="F42" s="48"/>
      <c r="G42" s="48"/>
      <c r="I42" s="48"/>
      <c r="J42" s="48"/>
      <c r="L42" s="59" t="s">
        <v>21</v>
      </c>
    </row>
    <row r="43" spans="2:12" ht="12.75">
      <c r="B43" s="49"/>
      <c r="C43" s="50" t="s">
        <v>22</v>
      </c>
      <c r="D43" s="48"/>
      <c r="E43" s="48"/>
      <c r="F43" s="48"/>
      <c r="G43" s="48"/>
      <c r="I43" s="48"/>
      <c r="J43" s="48"/>
      <c r="L43" s="59" t="s">
        <v>21</v>
      </c>
    </row>
    <row r="44" spans="2:14" ht="12.75">
      <c r="B44" s="48"/>
      <c r="C44" s="57" t="s">
        <v>3</v>
      </c>
      <c r="D44" s="53">
        <v>2</v>
      </c>
      <c r="E44" s="57" t="s">
        <v>6</v>
      </c>
      <c r="F44" s="53">
        <v>2</v>
      </c>
      <c r="G44" s="57" t="s">
        <v>0</v>
      </c>
      <c r="H44" s="53" t="e">
        <f ca="1">INDIRECT(CONCATENATE("КЭТ1!","C",TEXT(MATCH(G44,#REF!,0),0)))</f>
        <v>#REF!</v>
      </c>
      <c r="I44" s="57" t="s">
        <v>9</v>
      </c>
      <c r="J44" s="53" t="e">
        <f ca="1">INDIRECT(CONCATENATE("КЭТ1!","C",TEXT(MATCH(I44,#REF!,0),0)))</f>
        <v>#REF!</v>
      </c>
      <c r="K44" s="57" t="s">
        <v>5</v>
      </c>
      <c r="L44" s="53" t="e">
        <f ca="1">INDIRECT(CONCATENATE("КЭТ1!","C",TEXT(MATCH(K44,#REF!,0),0)))</f>
        <v>#REF!</v>
      </c>
      <c r="M44" s="57" t="s">
        <v>11</v>
      </c>
      <c r="N44" s="53" t="e">
        <f ca="1">INDIRECT(CONCATENATE("КЭТ1!","C",TEXT(MATCH(M44,#REF!,0),0)))</f>
        <v>#REF!</v>
      </c>
    </row>
    <row r="45" spans="1:10" ht="12.75" hidden="1" outlineLevel="1">
      <c r="A45">
        <v>1</v>
      </c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2.75" hidden="1" outlineLevel="1">
      <c r="A46">
        <v>2</v>
      </c>
      <c r="B46" s="48"/>
      <c r="C46" s="48"/>
      <c r="D46" s="48"/>
      <c r="E46" s="48"/>
      <c r="F46" s="48"/>
      <c r="G46" s="48"/>
      <c r="H46" s="48"/>
      <c r="I46" s="48"/>
      <c r="J46" s="48"/>
    </row>
    <row r="47" ht="12.75" hidden="1" outlineLevel="1">
      <c r="A47">
        <v>3</v>
      </c>
    </row>
    <row r="48" ht="12.75" hidden="1" outlineLevel="1">
      <c r="A48">
        <v>4</v>
      </c>
    </row>
    <row r="49" ht="12.75" hidden="1" outlineLevel="1">
      <c r="A49">
        <v>5</v>
      </c>
    </row>
    <row r="50" ht="12.75" hidden="1" outlineLevel="1">
      <c r="A50">
        <v>6</v>
      </c>
    </row>
    <row r="51" spans="2:12" ht="12.75" collapsed="1">
      <c r="B51" s="49">
        <v>1</v>
      </c>
      <c r="C51" s="50" t="s">
        <v>22</v>
      </c>
      <c r="D51" s="48"/>
      <c r="E51" s="48"/>
      <c r="F51" s="48"/>
      <c r="G51" s="48"/>
      <c r="I51" s="48"/>
      <c r="J51" s="48"/>
      <c r="L51" s="59" t="s">
        <v>21</v>
      </c>
    </row>
    <row r="52" spans="2:12" ht="12.75">
      <c r="B52" s="49"/>
      <c r="C52" s="50" t="s">
        <v>22</v>
      </c>
      <c r="D52" s="48"/>
      <c r="E52" s="48"/>
      <c r="F52" s="48"/>
      <c r="G52" s="48"/>
      <c r="I52" s="48"/>
      <c r="J52" s="48"/>
      <c r="L52" s="59" t="s">
        <v>21</v>
      </c>
    </row>
    <row r="53" spans="2:14" ht="12.75">
      <c r="B53" s="48"/>
      <c r="C53" s="57" t="s">
        <v>3</v>
      </c>
      <c r="D53" s="53">
        <v>2</v>
      </c>
      <c r="E53" s="57" t="s">
        <v>6</v>
      </c>
      <c r="F53" s="53">
        <v>2</v>
      </c>
      <c r="G53" s="57" t="s">
        <v>0</v>
      </c>
      <c r="H53" s="53" t="e">
        <f ca="1">INDIRECT(CONCATENATE("КЭТ1!","C",TEXT(MATCH(G53,#REF!,0),0)))</f>
        <v>#REF!</v>
      </c>
      <c r="I53" s="57" t="s">
        <v>9</v>
      </c>
      <c r="J53" s="53" t="e">
        <f ca="1">INDIRECT(CONCATENATE("КЭТ1!","C",TEXT(MATCH(I53,#REF!,0),0)))</f>
        <v>#REF!</v>
      </c>
      <c r="K53" s="57" t="s">
        <v>5</v>
      </c>
      <c r="L53" s="53" t="e">
        <f ca="1">INDIRECT(CONCATENATE("КЭТ1!","C",TEXT(MATCH(K53,#REF!,0),0)))</f>
        <v>#REF!</v>
      </c>
      <c r="M53" s="57" t="s">
        <v>11</v>
      </c>
      <c r="N53" s="53" t="e">
        <f ca="1">INDIRECT(CONCATENATE("КЭТ1!","C",TEXT(MATCH(M53,#REF!,0),0)))</f>
        <v>#REF!</v>
      </c>
    </row>
    <row r="54" spans="1:10" ht="12.75" hidden="1" outlineLevel="1">
      <c r="A54">
        <v>1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2.75" hidden="1" outlineLevel="1">
      <c r="A55">
        <v>2</v>
      </c>
      <c r="B55" s="48"/>
      <c r="C55" s="48"/>
      <c r="D55" s="48"/>
      <c r="E55" s="48"/>
      <c r="F55" s="48"/>
      <c r="G55" s="48"/>
      <c r="H55" s="48"/>
      <c r="I55" s="48"/>
      <c r="J55" s="48"/>
    </row>
    <row r="56" ht="12.75" hidden="1" outlineLevel="1">
      <c r="A56">
        <v>3</v>
      </c>
    </row>
    <row r="57" ht="12.75" hidden="1" outlineLevel="1">
      <c r="A57">
        <v>4</v>
      </c>
    </row>
    <row r="58" ht="12.75" hidden="1" outlineLevel="1">
      <c r="A58">
        <v>5</v>
      </c>
    </row>
    <row r="59" ht="12.75" hidden="1" outlineLevel="1">
      <c r="A59">
        <v>6</v>
      </c>
    </row>
    <row r="60" ht="12.7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C43"/>
  <sheetViews>
    <sheetView zoomScale="90" zoomScaleNormal="90" zoomScalePageLayoutView="0" workbookViewId="0" topLeftCell="A1">
      <selection activeCell="V7" sqref="V7"/>
    </sheetView>
  </sheetViews>
  <sheetFormatPr defaultColWidth="8.00390625" defaultRowHeight="12.75" outlineLevelRow="1"/>
  <cols>
    <col min="1" max="1" width="6.28125" style="36" customWidth="1"/>
    <col min="2" max="2" width="2.00390625" style="36" customWidth="1"/>
    <col min="3" max="3" width="4.7109375" style="7" customWidth="1"/>
    <col min="4" max="4" width="7.00390625" style="11" customWidth="1"/>
    <col min="5" max="5" width="5.57421875" style="11" customWidth="1"/>
    <col min="6" max="6" width="4.7109375" style="7" customWidth="1"/>
    <col min="7" max="12" width="4.7109375" style="42" customWidth="1"/>
    <col min="13" max="13" width="5.140625" style="7" customWidth="1"/>
    <col min="14" max="14" width="4.7109375" style="7" customWidth="1"/>
    <col min="15" max="15" width="5.00390625" style="7" customWidth="1"/>
    <col min="16" max="16" width="7.421875" style="7" customWidth="1"/>
    <col min="17" max="17" width="9.8515625" style="43" customWidth="1"/>
    <col min="18" max="18" width="11.140625" style="7" customWidth="1"/>
    <col min="19" max="19" width="9.00390625" style="40" customWidth="1"/>
    <col min="20" max="16384" width="8.00390625" style="7" customWidth="1"/>
  </cols>
  <sheetData>
    <row r="1" spans="1:19" ht="15">
      <c r="A1" s="2"/>
      <c r="B1" s="2"/>
      <c r="C1" s="3"/>
      <c r="D1" s="4"/>
      <c r="E1" s="4"/>
      <c r="F1" s="4"/>
      <c r="G1" s="3"/>
      <c r="H1" s="3"/>
      <c r="I1" s="3"/>
      <c r="J1" s="3"/>
      <c r="K1" s="3"/>
      <c r="L1" s="5"/>
      <c r="M1" s="3"/>
      <c r="N1" s="3"/>
      <c r="O1" s="3"/>
      <c r="P1" s="3"/>
      <c r="Q1" s="6"/>
      <c r="R1" s="51"/>
      <c r="S1" s="46"/>
    </row>
    <row r="2" spans="1:19" ht="14.25">
      <c r="A2"/>
      <c r="B2"/>
      <c r="C2" s="8"/>
      <c r="D2" s="9"/>
      <c r="E2"/>
      <c r="F2"/>
      <c r="G2"/>
      <c r="H2"/>
      <c r="I2"/>
      <c r="J2"/>
      <c r="K2"/>
      <c r="L2"/>
      <c r="M2"/>
      <c r="N2"/>
      <c r="O2" s="3"/>
      <c r="P2" s="3"/>
      <c r="Q2" s="6"/>
      <c r="R2" s="51"/>
      <c r="S2" s="46"/>
    </row>
    <row r="3" spans="1:19" ht="15">
      <c r="A3" s="10"/>
      <c r="B3" s="10"/>
      <c r="C3" s="4" t="str">
        <f>'СТАРТ+ (2)'!C4</f>
        <v>Трамплин 3 метра синхронные прыжки  Юноши</v>
      </c>
      <c r="D3" s="7"/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6"/>
      <c r="R3" s="51"/>
      <c r="S3" s="46"/>
    </row>
    <row r="4" spans="1:19" ht="15">
      <c r="A4" s="10"/>
      <c r="B4" s="10"/>
      <c r="D4" s="4"/>
      <c r="E4" s="4"/>
      <c r="F4" s="12"/>
      <c r="G4" s="12"/>
      <c r="H4" s="12"/>
      <c r="I4" s="12"/>
      <c r="J4" s="12"/>
      <c r="K4" s="12"/>
      <c r="L4" s="12"/>
      <c r="M4" s="3"/>
      <c r="N4" s="3"/>
      <c r="O4" s="3"/>
      <c r="P4" s="3"/>
      <c r="Q4" s="6"/>
      <c r="R4" s="51"/>
      <c r="S4" s="46"/>
    </row>
    <row r="5" spans="1:19" ht="12.75" customHeight="1">
      <c r="A5" s="13"/>
      <c r="B5" s="13"/>
      <c r="C5" s="14"/>
      <c r="D5" s="15"/>
      <c r="E5" s="14"/>
      <c r="F5" s="90" t="s">
        <v>13</v>
      </c>
      <c r="G5" s="92"/>
      <c r="H5" s="92"/>
      <c r="I5" s="92"/>
      <c r="J5" s="92"/>
      <c r="K5" s="92"/>
      <c r="L5" s="92"/>
      <c r="M5" s="92"/>
      <c r="N5" s="92"/>
      <c r="O5" s="14"/>
      <c r="P5" s="14"/>
      <c r="Q5" s="71"/>
      <c r="R5" s="73" t="s">
        <v>23</v>
      </c>
      <c r="S5" s="74"/>
    </row>
    <row r="6" spans="1:19" ht="13.5" thickBot="1">
      <c r="A6" s="16" t="s">
        <v>14</v>
      </c>
      <c r="B6" s="16"/>
      <c r="C6" s="17" t="s">
        <v>15</v>
      </c>
      <c r="D6" s="18" t="s">
        <v>16</v>
      </c>
      <c r="E6" s="19" t="s">
        <v>17</v>
      </c>
      <c r="F6" s="44">
        <v>1</v>
      </c>
      <c r="G6" s="20">
        <v>2</v>
      </c>
      <c r="H6" s="20">
        <v>3</v>
      </c>
      <c r="I6" s="45">
        <v>4</v>
      </c>
      <c r="J6" s="44">
        <v>5</v>
      </c>
      <c r="K6" s="20">
        <v>6</v>
      </c>
      <c r="L6" s="20">
        <v>7</v>
      </c>
      <c r="M6" s="20">
        <v>8</v>
      </c>
      <c r="N6" s="45">
        <v>9</v>
      </c>
      <c r="O6" s="62"/>
      <c r="P6" s="21"/>
      <c r="Q6" s="72" t="s">
        <v>26</v>
      </c>
      <c r="R6" s="75" t="s">
        <v>24</v>
      </c>
      <c r="S6" s="76" t="s">
        <v>25</v>
      </c>
    </row>
    <row r="7" spans="1:19" ht="12.75">
      <c r="A7" s="22"/>
      <c r="B7" s="56">
        <v>99</v>
      </c>
      <c r="C7" s="23"/>
      <c r="D7" s="24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67">
        <v>9999</v>
      </c>
      <c r="R7" s="52"/>
      <c r="S7" s="28"/>
    </row>
    <row r="8" spans="1:24" ht="15">
      <c r="A8" s="29">
        <v>1</v>
      </c>
      <c r="B8" s="66">
        <f>'СТАРТ+ (2)'!B6</f>
        <v>1</v>
      </c>
      <c r="C8" s="30" t="str">
        <f>'СТАРТ+ (2)'!C6</f>
        <v>Имя, фамилия, 1995, МС, общество</v>
      </c>
      <c r="D8" s="29"/>
      <c r="E8" s="29"/>
      <c r="F8" s="30"/>
      <c r="G8" s="30"/>
      <c r="H8" s="30"/>
      <c r="I8" s="30"/>
      <c r="J8" s="30"/>
      <c r="K8" s="30"/>
      <c r="L8" s="31"/>
      <c r="M8" s="30"/>
      <c r="N8" s="30"/>
      <c r="O8" s="30"/>
      <c r="P8" s="29"/>
      <c r="Q8" s="32" t="e">
        <f>SUM(P16)</f>
        <v>#REF!</v>
      </c>
      <c r="R8" s="33"/>
      <c r="S8" s="34" t="str">
        <f>'СТАРТ+ (2)'!L6</f>
        <v>Тренер И.Ф.</v>
      </c>
      <c r="T8" s="35"/>
      <c r="U8" s="35"/>
      <c r="V8" s="35"/>
      <c r="W8" s="35"/>
      <c r="X8" s="35"/>
    </row>
    <row r="9" spans="1:24" ht="12.75">
      <c r="A9" s="29"/>
      <c r="B9" s="55">
        <f aca="true" t="shared" si="0" ref="B9:B16">B8</f>
        <v>1</v>
      </c>
      <c r="C9" s="30" t="str">
        <f>'СТАРТ+ (2)'!C7</f>
        <v>Имя, фамилия, 1995, МС, общество</v>
      </c>
      <c r="D9" s="29"/>
      <c r="E9" s="29"/>
      <c r="F9" s="30"/>
      <c r="G9" s="30"/>
      <c r="H9" s="30"/>
      <c r="I9" s="30"/>
      <c r="J9" s="30"/>
      <c r="K9" s="30"/>
      <c r="L9" s="31"/>
      <c r="M9" s="30"/>
      <c r="N9" s="30"/>
      <c r="O9" s="30"/>
      <c r="P9" s="29"/>
      <c r="Q9" s="60" t="e">
        <f aca="true" t="shared" si="1" ref="Q9:Q16">Q8</f>
        <v>#REF!</v>
      </c>
      <c r="R9" s="36"/>
      <c r="S9" s="34" t="str">
        <f>'СТАРТ+ (2)'!L7</f>
        <v>Тренер И.Ф.</v>
      </c>
      <c r="T9" s="35"/>
      <c r="U9" s="35"/>
      <c r="V9" s="35"/>
      <c r="W9" s="35"/>
      <c r="X9" s="35"/>
    </row>
    <row r="10" spans="2:18" ht="12.75" outlineLevel="1">
      <c r="B10" s="55">
        <f t="shared" si="0"/>
        <v>1</v>
      </c>
      <c r="C10" s="37"/>
      <c r="D10" s="29" t="str">
        <f>'СТАРТ+ (2)'!C8</f>
        <v>201В</v>
      </c>
      <c r="E10" s="1">
        <f>'СТАРТ+ (2)'!D8</f>
        <v>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64">
        <f aca="true" t="shared" si="2" ref="O10:O15">(SUM(F10:I10)-MAX(F10:I10)-MIN(F10:I10)+(SUM(J10:N10)-MAX(J10:N10)-MIN(J10:N10)))</f>
        <v>0</v>
      </c>
      <c r="P10" s="39">
        <f aca="true" t="shared" si="3" ref="P10:P15">PRODUCT(O10/5*3*E10)</f>
        <v>0</v>
      </c>
      <c r="Q10" s="60" t="e">
        <f t="shared" si="1"/>
        <v>#REF!</v>
      </c>
      <c r="R10" s="36"/>
    </row>
    <row r="11" spans="2:18" ht="12.75" outlineLevel="1">
      <c r="B11" s="55">
        <f t="shared" si="0"/>
        <v>1</v>
      </c>
      <c r="C11" s="37"/>
      <c r="D11" s="29" t="str">
        <f>'СТАРТ+ (2)'!E8</f>
        <v>401В</v>
      </c>
      <c r="E11" s="1">
        <f>'СТАРТ+ (2)'!F8</f>
        <v>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64">
        <f t="shared" si="2"/>
        <v>0</v>
      </c>
      <c r="P11" s="39">
        <f t="shared" si="3"/>
        <v>0</v>
      </c>
      <c r="Q11" s="60" t="e">
        <f t="shared" si="1"/>
        <v>#REF!</v>
      </c>
      <c r="R11" s="36"/>
    </row>
    <row r="12" spans="2:18" ht="12.75" outlineLevel="1">
      <c r="B12" s="55">
        <f t="shared" si="0"/>
        <v>1</v>
      </c>
      <c r="C12" s="37"/>
      <c r="D12" s="29" t="str">
        <f>'СТАРТ+ (2)'!G8</f>
        <v>103В</v>
      </c>
      <c r="E12" s="1" t="e">
        <f>'СТАРТ+ (2)'!H8</f>
        <v>#REF!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64">
        <f t="shared" si="2"/>
        <v>0</v>
      </c>
      <c r="P12" s="39" t="e">
        <f t="shared" si="3"/>
        <v>#REF!</v>
      </c>
      <c r="Q12" s="60" t="e">
        <f t="shared" si="1"/>
        <v>#REF!</v>
      </c>
      <c r="R12" s="36"/>
    </row>
    <row r="13" spans="2:18" ht="12.75" outlineLevel="1">
      <c r="B13" s="55">
        <f t="shared" si="0"/>
        <v>1</v>
      </c>
      <c r="C13" s="37"/>
      <c r="D13" s="29" t="str">
        <f>'СТАРТ+ (2)'!I8</f>
        <v>5132Д</v>
      </c>
      <c r="E13" s="1" t="e">
        <f>'СТАРТ+ (2)'!J8</f>
        <v>#REF!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64">
        <f t="shared" si="2"/>
        <v>0</v>
      </c>
      <c r="P13" s="39" t="e">
        <f t="shared" si="3"/>
        <v>#REF!</v>
      </c>
      <c r="Q13" s="60" t="e">
        <f t="shared" si="1"/>
        <v>#REF!</v>
      </c>
      <c r="R13" s="36"/>
    </row>
    <row r="14" spans="2:18" ht="12.75" outlineLevel="1">
      <c r="B14" s="55">
        <f t="shared" si="0"/>
        <v>1</v>
      </c>
      <c r="C14" s="37"/>
      <c r="D14" s="29" t="str">
        <f>'СТАРТ+ (2)'!K8</f>
        <v>301В</v>
      </c>
      <c r="E14" s="1" t="e">
        <f>'СТАРТ+ (2)'!L8</f>
        <v>#REF!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64">
        <f t="shared" si="2"/>
        <v>0</v>
      </c>
      <c r="P14" s="39" t="e">
        <f t="shared" si="3"/>
        <v>#REF!</v>
      </c>
      <c r="Q14" s="60" t="e">
        <f t="shared" si="1"/>
        <v>#REF!</v>
      </c>
      <c r="R14" s="36"/>
    </row>
    <row r="15" spans="2:29" ht="12.75" outlineLevel="1">
      <c r="B15" s="55">
        <f t="shared" si="0"/>
        <v>1</v>
      </c>
      <c r="C15" s="41"/>
      <c r="D15" s="29" t="str">
        <f>'СТАРТ+ (2)'!M8</f>
        <v>5152В</v>
      </c>
      <c r="E15" s="1" t="e">
        <f>'СТАРТ+ (2)'!N8</f>
        <v>#REF!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64">
        <f t="shared" si="2"/>
        <v>0</v>
      </c>
      <c r="P15" s="39" t="e">
        <f t="shared" si="3"/>
        <v>#REF!</v>
      </c>
      <c r="Q15" s="60" t="e">
        <f t="shared" si="1"/>
        <v>#REF!</v>
      </c>
      <c r="R15" s="36"/>
      <c r="Y15" s="61"/>
      <c r="Z15" s="61"/>
      <c r="AA15" s="61"/>
      <c r="AB15" s="61"/>
      <c r="AC15" s="61"/>
    </row>
    <row r="16" spans="2:29" ht="12.75" outlineLevel="1">
      <c r="B16" s="55">
        <f t="shared" si="0"/>
        <v>1</v>
      </c>
      <c r="D16" s="68" t="s">
        <v>18</v>
      </c>
      <c r="E16" s="69" t="e">
        <f>SUM(E10:E15)</f>
        <v>#REF!</v>
      </c>
      <c r="F16" s="63"/>
      <c r="G16" s="63"/>
      <c r="H16" s="63"/>
      <c r="I16" s="63"/>
      <c r="J16" s="63"/>
      <c r="K16" s="63"/>
      <c r="L16" s="65"/>
      <c r="M16" s="63"/>
      <c r="N16" s="63"/>
      <c r="O16" s="64"/>
      <c r="P16" s="70" t="e">
        <f>SUM(P10:P15)</f>
        <v>#REF!</v>
      </c>
      <c r="Q16" s="60" t="e">
        <f t="shared" si="1"/>
        <v>#REF!</v>
      </c>
      <c r="R16" s="36"/>
      <c r="Y16" s="61"/>
      <c r="Z16" s="61"/>
      <c r="AA16" s="61"/>
      <c r="AB16" s="61"/>
      <c r="AC16" s="61"/>
    </row>
    <row r="17" spans="1:24" ht="15">
      <c r="A17" s="29">
        <v>1</v>
      </c>
      <c r="B17" s="66">
        <f>'СТАРТ+ (2)'!B15</f>
        <v>1</v>
      </c>
      <c r="C17" s="30" t="str">
        <f>'СТАРТ+ (2)'!C15</f>
        <v>Имя, фамилия, 1995, МС, общество</v>
      </c>
      <c r="D17" s="29"/>
      <c r="E17" s="29"/>
      <c r="F17" s="30"/>
      <c r="G17" s="30"/>
      <c r="H17" s="30"/>
      <c r="I17" s="30"/>
      <c r="J17" s="30"/>
      <c r="K17" s="30"/>
      <c r="L17" s="31"/>
      <c r="M17" s="30"/>
      <c r="N17" s="30"/>
      <c r="O17" s="30"/>
      <c r="P17" s="29"/>
      <c r="Q17" s="32" t="e">
        <f>SUM(P25)</f>
        <v>#REF!</v>
      </c>
      <c r="R17" s="33"/>
      <c r="S17" s="34" t="str">
        <f>'СТАРТ+ (2)'!L15</f>
        <v>Тренер И.Ф.</v>
      </c>
      <c r="T17" s="35"/>
      <c r="U17" s="35"/>
      <c r="V17" s="35"/>
      <c r="W17" s="35"/>
      <c r="X17" s="35"/>
    </row>
    <row r="18" spans="1:24" ht="12.75">
      <c r="A18" s="29"/>
      <c r="B18" s="55">
        <f aca="true" t="shared" si="4" ref="B18:B25">B17</f>
        <v>1</v>
      </c>
      <c r="C18" s="30" t="str">
        <f>'СТАРТ+ (2)'!C16</f>
        <v>Имя, фамилия, 1995, МС, общество</v>
      </c>
      <c r="D18" s="29"/>
      <c r="E18" s="29"/>
      <c r="F18" s="30"/>
      <c r="G18" s="30"/>
      <c r="H18" s="30"/>
      <c r="I18" s="30"/>
      <c r="J18" s="30"/>
      <c r="K18" s="30"/>
      <c r="L18" s="31"/>
      <c r="M18" s="30"/>
      <c r="N18" s="30"/>
      <c r="O18" s="30"/>
      <c r="P18" s="29"/>
      <c r="Q18" s="60" t="e">
        <f aca="true" t="shared" si="5" ref="Q18:Q25">Q17</f>
        <v>#REF!</v>
      </c>
      <c r="R18" s="36"/>
      <c r="S18" s="34" t="str">
        <f>'СТАРТ+ (2)'!L16</f>
        <v>Тренер И.Ф.</v>
      </c>
      <c r="T18" s="35"/>
      <c r="U18" s="35"/>
      <c r="V18" s="35"/>
      <c r="W18" s="35"/>
      <c r="X18" s="35"/>
    </row>
    <row r="19" spans="2:18" ht="12.75" outlineLevel="1">
      <c r="B19" s="55">
        <f t="shared" si="4"/>
        <v>1</v>
      </c>
      <c r="C19" s="37"/>
      <c r="D19" s="29" t="str">
        <f>'СТАРТ+ (2)'!C17</f>
        <v>201В</v>
      </c>
      <c r="E19" s="1">
        <f>'СТАРТ+ (2)'!D17</f>
        <v>2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64">
        <f aca="true" t="shared" si="6" ref="O19:O24">(SUM(F19:I19)-MAX(F19:I19)-MIN(F19:I19)+(SUM(J19:N19)-MAX(J19:N19)-MIN(J19:N19)))</f>
        <v>0</v>
      </c>
      <c r="P19" s="39">
        <f aca="true" t="shared" si="7" ref="P19:P24">PRODUCT(O19/5*3*E19)</f>
        <v>0</v>
      </c>
      <c r="Q19" s="60" t="e">
        <f t="shared" si="5"/>
        <v>#REF!</v>
      </c>
      <c r="R19" s="36"/>
    </row>
    <row r="20" spans="2:18" ht="12.75" outlineLevel="1">
      <c r="B20" s="55">
        <f t="shared" si="4"/>
        <v>1</v>
      </c>
      <c r="C20" s="37"/>
      <c r="D20" s="29" t="str">
        <f>'СТАРТ+ (2)'!E17</f>
        <v>401В</v>
      </c>
      <c r="E20" s="1">
        <f>'СТАРТ+ (2)'!F17</f>
        <v>2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64">
        <f t="shared" si="6"/>
        <v>0</v>
      </c>
      <c r="P20" s="39">
        <f t="shared" si="7"/>
        <v>0</v>
      </c>
      <c r="Q20" s="60" t="e">
        <f t="shared" si="5"/>
        <v>#REF!</v>
      </c>
      <c r="R20" s="36"/>
    </row>
    <row r="21" spans="2:18" ht="12.75" outlineLevel="1">
      <c r="B21" s="55">
        <f t="shared" si="4"/>
        <v>1</v>
      </c>
      <c r="C21" s="37"/>
      <c r="D21" s="29" t="str">
        <f>'СТАРТ+ (2)'!G17</f>
        <v>103В</v>
      </c>
      <c r="E21" s="1" t="e">
        <f>'СТАРТ+ (2)'!H17</f>
        <v>#REF!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64">
        <f t="shared" si="6"/>
        <v>0</v>
      </c>
      <c r="P21" s="39" t="e">
        <f t="shared" si="7"/>
        <v>#REF!</v>
      </c>
      <c r="Q21" s="60" t="e">
        <f t="shared" si="5"/>
        <v>#REF!</v>
      </c>
      <c r="R21" s="36"/>
    </row>
    <row r="22" spans="2:18" ht="12.75" outlineLevel="1">
      <c r="B22" s="55">
        <f t="shared" si="4"/>
        <v>1</v>
      </c>
      <c r="C22" s="37"/>
      <c r="D22" s="29" t="str">
        <f>'СТАРТ+ (2)'!I17</f>
        <v>5132Д</v>
      </c>
      <c r="E22" s="1" t="e">
        <f>'СТАРТ+ (2)'!J17</f>
        <v>#REF!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64">
        <f t="shared" si="6"/>
        <v>0</v>
      </c>
      <c r="P22" s="39" t="e">
        <f t="shared" si="7"/>
        <v>#REF!</v>
      </c>
      <c r="Q22" s="60" t="e">
        <f t="shared" si="5"/>
        <v>#REF!</v>
      </c>
      <c r="R22" s="36"/>
    </row>
    <row r="23" spans="2:18" ht="12.75" outlineLevel="1">
      <c r="B23" s="55">
        <f t="shared" si="4"/>
        <v>1</v>
      </c>
      <c r="C23" s="37"/>
      <c r="D23" s="29" t="str">
        <f>'СТАРТ+ (2)'!K17</f>
        <v>301В</v>
      </c>
      <c r="E23" s="1" t="e">
        <f>'СТАРТ+ (2)'!L17</f>
        <v>#REF!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64">
        <f t="shared" si="6"/>
        <v>0</v>
      </c>
      <c r="P23" s="39" t="e">
        <f t="shared" si="7"/>
        <v>#REF!</v>
      </c>
      <c r="Q23" s="60" t="e">
        <f t="shared" si="5"/>
        <v>#REF!</v>
      </c>
      <c r="R23" s="36"/>
    </row>
    <row r="24" spans="2:29" ht="12.75" outlineLevel="1">
      <c r="B24" s="55">
        <f t="shared" si="4"/>
        <v>1</v>
      </c>
      <c r="C24" s="41"/>
      <c r="D24" s="29" t="str">
        <f>'СТАРТ+ (2)'!M17</f>
        <v>5152В</v>
      </c>
      <c r="E24" s="1" t="e">
        <f>'СТАРТ+ (2)'!N17</f>
        <v>#REF!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64">
        <f t="shared" si="6"/>
        <v>0</v>
      </c>
      <c r="P24" s="39" t="e">
        <f t="shared" si="7"/>
        <v>#REF!</v>
      </c>
      <c r="Q24" s="60" t="e">
        <f t="shared" si="5"/>
        <v>#REF!</v>
      </c>
      <c r="R24" s="36"/>
      <c r="Y24" s="61"/>
      <c r="Z24" s="61"/>
      <c r="AA24" s="61"/>
      <c r="AB24" s="61"/>
      <c r="AC24" s="61"/>
    </row>
    <row r="25" spans="2:29" ht="12.75" outlineLevel="1">
      <c r="B25" s="55">
        <f t="shared" si="4"/>
        <v>1</v>
      </c>
      <c r="D25" s="68" t="s">
        <v>18</v>
      </c>
      <c r="E25" s="69" t="e">
        <f>SUM(E19:E24)</f>
        <v>#REF!</v>
      </c>
      <c r="F25" s="63"/>
      <c r="G25" s="63"/>
      <c r="H25" s="63"/>
      <c r="I25" s="63"/>
      <c r="J25" s="63"/>
      <c r="K25" s="63"/>
      <c r="L25" s="65"/>
      <c r="M25" s="63"/>
      <c r="N25" s="63"/>
      <c r="O25" s="64"/>
      <c r="P25" s="70" t="e">
        <f>SUM(P19:P24)</f>
        <v>#REF!</v>
      </c>
      <c r="Q25" s="60" t="e">
        <f t="shared" si="5"/>
        <v>#REF!</v>
      </c>
      <c r="R25" s="36"/>
      <c r="Y25" s="61"/>
      <c r="Z25" s="61"/>
      <c r="AA25" s="61"/>
      <c r="AB25" s="61"/>
      <c r="AC25" s="61"/>
    </row>
    <row r="26" spans="1:24" ht="15">
      <c r="A26" s="29">
        <v>1</v>
      </c>
      <c r="B26" s="66">
        <f>'СТАРТ+ (2)'!B24</f>
        <v>1</v>
      </c>
      <c r="C26" s="30" t="str">
        <f>'СТАРТ+ (2)'!C24</f>
        <v>Имя, фамилия, 1995, МС, общество</v>
      </c>
      <c r="D26" s="29"/>
      <c r="E26" s="29"/>
      <c r="F26" s="30"/>
      <c r="G26" s="30"/>
      <c r="H26" s="30"/>
      <c r="I26" s="30"/>
      <c r="J26" s="30"/>
      <c r="K26" s="30"/>
      <c r="L26" s="31"/>
      <c r="M26" s="30"/>
      <c r="N26" s="30"/>
      <c r="O26" s="30"/>
      <c r="P26" s="29"/>
      <c r="Q26" s="32" t="e">
        <f>SUM(P34)</f>
        <v>#REF!</v>
      </c>
      <c r="R26" s="33"/>
      <c r="S26" s="34" t="str">
        <f>'СТАРТ+ (2)'!L24</f>
        <v>Тренер И.Ф.</v>
      </c>
      <c r="T26" s="35"/>
      <c r="U26" s="35"/>
      <c r="V26" s="35"/>
      <c r="W26" s="35"/>
      <c r="X26" s="35"/>
    </row>
    <row r="27" spans="1:24" ht="12.75">
      <c r="A27" s="29"/>
      <c r="B27" s="55">
        <f aca="true" t="shared" si="8" ref="B27:B34">B26</f>
        <v>1</v>
      </c>
      <c r="C27" s="30" t="str">
        <f>'СТАРТ+ (2)'!C25</f>
        <v>Имя, фамилия, 1995, МС, общество</v>
      </c>
      <c r="D27" s="29"/>
      <c r="E27" s="29"/>
      <c r="F27" s="30"/>
      <c r="G27" s="30"/>
      <c r="H27" s="30"/>
      <c r="I27" s="30"/>
      <c r="J27" s="30"/>
      <c r="K27" s="30"/>
      <c r="L27" s="31"/>
      <c r="M27" s="30"/>
      <c r="N27" s="30"/>
      <c r="O27" s="30"/>
      <c r="P27" s="29"/>
      <c r="Q27" s="60" t="e">
        <f aca="true" t="shared" si="9" ref="Q27:Q34">Q26</f>
        <v>#REF!</v>
      </c>
      <c r="R27" s="36"/>
      <c r="S27" s="34" t="str">
        <f>'СТАРТ+ (2)'!L25</f>
        <v>Тренер И.Ф.</v>
      </c>
      <c r="T27" s="35"/>
      <c r="U27" s="35"/>
      <c r="V27" s="35"/>
      <c r="W27" s="35"/>
      <c r="X27" s="35"/>
    </row>
    <row r="28" spans="2:18" ht="12.75" outlineLevel="1">
      <c r="B28" s="55">
        <f t="shared" si="8"/>
        <v>1</v>
      </c>
      <c r="C28" s="37"/>
      <c r="D28" s="29" t="str">
        <f>'СТАРТ+ (2)'!C26</f>
        <v>201В</v>
      </c>
      <c r="E28" s="1">
        <f>'СТАРТ+ (2)'!D26</f>
        <v>2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64">
        <f aca="true" t="shared" si="10" ref="O28:O33">(SUM(F28:I28)-MAX(F28:I28)-MIN(F28:I28)+(SUM(J28:N28)-MAX(J28:N28)-MIN(J28:N28)))</f>
        <v>0</v>
      </c>
      <c r="P28" s="39">
        <f aca="true" t="shared" si="11" ref="P28:P33">PRODUCT(O28/5*3*E28)</f>
        <v>0</v>
      </c>
      <c r="Q28" s="60" t="e">
        <f t="shared" si="9"/>
        <v>#REF!</v>
      </c>
      <c r="R28" s="36"/>
    </row>
    <row r="29" spans="2:18" ht="12.75" outlineLevel="1">
      <c r="B29" s="55">
        <f t="shared" si="8"/>
        <v>1</v>
      </c>
      <c r="C29" s="37"/>
      <c r="D29" s="29" t="str">
        <f>'СТАРТ+ (2)'!E26</f>
        <v>401В</v>
      </c>
      <c r="E29" s="1">
        <f>'СТАРТ+ (2)'!F26</f>
        <v>2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64">
        <f t="shared" si="10"/>
        <v>0</v>
      </c>
      <c r="P29" s="39">
        <f t="shared" si="11"/>
        <v>0</v>
      </c>
      <c r="Q29" s="60" t="e">
        <f t="shared" si="9"/>
        <v>#REF!</v>
      </c>
      <c r="R29" s="36"/>
    </row>
    <row r="30" spans="2:18" ht="12.75" outlineLevel="1">
      <c r="B30" s="55">
        <f t="shared" si="8"/>
        <v>1</v>
      </c>
      <c r="C30" s="37"/>
      <c r="D30" s="29" t="str">
        <f>'СТАРТ+ (2)'!G26</f>
        <v>103В</v>
      </c>
      <c r="E30" s="1" t="e">
        <f>'СТАРТ+ (2)'!H26</f>
        <v>#REF!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64">
        <f t="shared" si="10"/>
        <v>0</v>
      </c>
      <c r="P30" s="39" t="e">
        <f t="shared" si="11"/>
        <v>#REF!</v>
      </c>
      <c r="Q30" s="60" t="e">
        <f t="shared" si="9"/>
        <v>#REF!</v>
      </c>
      <c r="R30" s="36"/>
    </row>
    <row r="31" spans="2:18" ht="12.75" outlineLevel="1">
      <c r="B31" s="55">
        <f t="shared" si="8"/>
        <v>1</v>
      </c>
      <c r="C31" s="37"/>
      <c r="D31" s="29" t="str">
        <f>'СТАРТ+ (2)'!I26</f>
        <v>5132Д</v>
      </c>
      <c r="E31" s="1" t="e">
        <f>'СТАРТ+ (2)'!J26</f>
        <v>#REF!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64">
        <f t="shared" si="10"/>
        <v>0</v>
      </c>
      <c r="P31" s="39" t="e">
        <f t="shared" si="11"/>
        <v>#REF!</v>
      </c>
      <c r="Q31" s="60" t="e">
        <f t="shared" si="9"/>
        <v>#REF!</v>
      </c>
      <c r="R31" s="36"/>
    </row>
    <row r="32" spans="2:18" ht="12.75" outlineLevel="1">
      <c r="B32" s="55">
        <f t="shared" si="8"/>
        <v>1</v>
      </c>
      <c r="C32" s="37"/>
      <c r="D32" s="29" t="str">
        <f>'СТАРТ+ (2)'!K26</f>
        <v>301В</v>
      </c>
      <c r="E32" s="1" t="e">
        <f>'СТАРТ+ (2)'!L26</f>
        <v>#REF!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64">
        <f t="shared" si="10"/>
        <v>0</v>
      </c>
      <c r="P32" s="39" t="e">
        <f t="shared" si="11"/>
        <v>#REF!</v>
      </c>
      <c r="Q32" s="60" t="e">
        <f t="shared" si="9"/>
        <v>#REF!</v>
      </c>
      <c r="R32" s="36"/>
    </row>
    <row r="33" spans="2:29" ht="12.75" outlineLevel="1">
      <c r="B33" s="55">
        <f t="shared" si="8"/>
        <v>1</v>
      </c>
      <c r="C33" s="41"/>
      <c r="D33" s="29" t="str">
        <f>'СТАРТ+ (2)'!M26</f>
        <v>5152В</v>
      </c>
      <c r="E33" s="1" t="e">
        <f>'СТАРТ+ (2)'!N26</f>
        <v>#REF!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64">
        <f t="shared" si="10"/>
        <v>0</v>
      </c>
      <c r="P33" s="39" t="e">
        <f t="shared" si="11"/>
        <v>#REF!</v>
      </c>
      <c r="Q33" s="60" t="e">
        <f t="shared" si="9"/>
        <v>#REF!</v>
      </c>
      <c r="R33" s="36"/>
      <c r="Y33" s="61"/>
      <c r="Z33" s="61"/>
      <c r="AA33" s="61"/>
      <c r="AB33" s="61"/>
      <c r="AC33" s="61"/>
    </row>
    <row r="34" spans="2:29" ht="12.75" outlineLevel="1">
      <c r="B34" s="55">
        <f t="shared" si="8"/>
        <v>1</v>
      </c>
      <c r="D34" s="68" t="s">
        <v>18</v>
      </c>
      <c r="E34" s="69" t="e">
        <f>SUM(E28:E33)</f>
        <v>#REF!</v>
      </c>
      <c r="F34" s="63"/>
      <c r="G34" s="63"/>
      <c r="H34" s="63"/>
      <c r="I34" s="63"/>
      <c r="J34" s="63"/>
      <c r="K34" s="63"/>
      <c r="L34" s="65"/>
      <c r="M34" s="63"/>
      <c r="N34" s="63"/>
      <c r="O34" s="64"/>
      <c r="P34" s="70" t="e">
        <f>SUM(P28:P33)</f>
        <v>#REF!</v>
      </c>
      <c r="Q34" s="60" t="e">
        <f t="shared" si="9"/>
        <v>#REF!</v>
      </c>
      <c r="R34" s="36"/>
      <c r="Y34" s="61"/>
      <c r="Z34" s="61"/>
      <c r="AA34" s="61"/>
      <c r="AB34" s="61"/>
      <c r="AC34" s="61"/>
    </row>
    <row r="35" spans="1:24" ht="15">
      <c r="A35" s="29">
        <v>1</v>
      </c>
      <c r="B35" s="66">
        <f>'СТАРТ+ (2)'!B33</f>
        <v>1</v>
      </c>
      <c r="C35" s="30" t="str">
        <f>'СТАРТ+ (2)'!C33</f>
        <v>Имя, фамилия, 1995, МС, общество</v>
      </c>
      <c r="D35" s="29"/>
      <c r="E35" s="29"/>
      <c r="F35" s="30"/>
      <c r="G35" s="30"/>
      <c r="H35" s="30"/>
      <c r="I35" s="30"/>
      <c r="J35" s="30"/>
      <c r="K35" s="30"/>
      <c r="L35" s="31"/>
      <c r="M35" s="30"/>
      <c r="N35" s="30"/>
      <c r="O35" s="30"/>
      <c r="P35" s="29"/>
      <c r="Q35" s="32" t="e">
        <f>SUM(P43)</f>
        <v>#REF!</v>
      </c>
      <c r="R35" s="33"/>
      <c r="S35" s="34" t="str">
        <f>'СТАРТ+ (2)'!L33</f>
        <v>Тренер И.Ф.</v>
      </c>
      <c r="T35" s="35"/>
      <c r="U35" s="35"/>
      <c r="V35" s="35"/>
      <c r="W35" s="35"/>
      <c r="X35" s="35"/>
    </row>
    <row r="36" spans="1:24" ht="12.75">
      <c r="A36" s="29"/>
      <c r="B36" s="55">
        <f aca="true" t="shared" si="12" ref="B36:B43">B35</f>
        <v>1</v>
      </c>
      <c r="C36" s="30" t="str">
        <f>'СТАРТ+ (2)'!C34</f>
        <v>Имя, фамилия, 1995, МС, общество</v>
      </c>
      <c r="D36" s="29"/>
      <c r="E36" s="29"/>
      <c r="F36" s="30"/>
      <c r="G36" s="30"/>
      <c r="H36" s="30"/>
      <c r="I36" s="30"/>
      <c r="J36" s="30"/>
      <c r="K36" s="30"/>
      <c r="L36" s="31"/>
      <c r="M36" s="30"/>
      <c r="N36" s="30"/>
      <c r="O36" s="30"/>
      <c r="P36" s="29"/>
      <c r="Q36" s="60" t="e">
        <f aca="true" t="shared" si="13" ref="Q36:Q43">Q35</f>
        <v>#REF!</v>
      </c>
      <c r="R36" s="36"/>
      <c r="S36" s="34" t="str">
        <f>'СТАРТ+ (2)'!L34</f>
        <v>Тренер И.Ф.</v>
      </c>
      <c r="T36" s="35"/>
      <c r="U36" s="35"/>
      <c r="V36" s="35"/>
      <c r="W36" s="35"/>
      <c r="X36" s="35"/>
    </row>
    <row r="37" spans="2:18" ht="12.75" outlineLevel="1">
      <c r="B37" s="55">
        <f t="shared" si="12"/>
        <v>1</v>
      </c>
      <c r="C37" s="37"/>
      <c r="D37" s="29" t="str">
        <f>'СТАРТ+ (2)'!C35</f>
        <v>201В</v>
      </c>
      <c r="E37" s="1">
        <f>'СТАРТ+ (2)'!D35</f>
        <v>2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64">
        <f aca="true" t="shared" si="14" ref="O37:O42">(SUM(F37:I37)-MAX(F37:I37)-MIN(F37:I37)+(SUM(J37:N37)-MAX(J37:N37)-MIN(J37:N37)))</f>
        <v>0</v>
      </c>
      <c r="P37" s="39">
        <f aca="true" t="shared" si="15" ref="P37:P42">PRODUCT(O37/5*3*E37)</f>
        <v>0</v>
      </c>
      <c r="Q37" s="60" t="e">
        <f t="shared" si="13"/>
        <v>#REF!</v>
      </c>
      <c r="R37" s="36"/>
    </row>
    <row r="38" spans="2:18" ht="12.75" outlineLevel="1">
      <c r="B38" s="55">
        <f t="shared" si="12"/>
        <v>1</v>
      </c>
      <c r="C38" s="37"/>
      <c r="D38" s="29" t="str">
        <f>'СТАРТ+ (2)'!E35</f>
        <v>401В</v>
      </c>
      <c r="E38" s="1">
        <f>'СТАРТ+ (2)'!F35</f>
        <v>2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64">
        <f t="shared" si="14"/>
        <v>0</v>
      </c>
      <c r="P38" s="39">
        <f t="shared" si="15"/>
        <v>0</v>
      </c>
      <c r="Q38" s="60" t="e">
        <f t="shared" si="13"/>
        <v>#REF!</v>
      </c>
      <c r="R38" s="36"/>
    </row>
    <row r="39" spans="2:18" ht="12.75" outlineLevel="1">
      <c r="B39" s="55">
        <f t="shared" si="12"/>
        <v>1</v>
      </c>
      <c r="C39" s="37"/>
      <c r="D39" s="29" t="str">
        <f>'СТАРТ+ (2)'!G35</f>
        <v>103В</v>
      </c>
      <c r="E39" s="1" t="e">
        <f>'СТАРТ+ (2)'!H35</f>
        <v>#REF!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64">
        <f t="shared" si="14"/>
        <v>0</v>
      </c>
      <c r="P39" s="39" t="e">
        <f t="shared" si="15"/>
        <v>#REF!</v>
      </c>
      <c r="Q39" s="60" t="e">
        <f t="shared" si="13"/>
        <v>#REF!</v>
      </c>
      <c r="R39" s="36"/>
    </row>
    <row r="40" spans="2:18" ht="12.75" outlineLevel="1">
      <c r="B40" s="55">
        <f t="shared" si="12"/>
        <v>1</v>
      </c>
      <c r="C40" s="37"/>
      <c r="D40" s="29" t="str">
        <f>'СТАРТ+ (2)'!I35</f>
        <v>5132Д</v>
      </c>
      <c r="E40" s="1" t="e">
        <f>'СТАРТ+ (2)'!J35</f>
        <v>#REF!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64">
        <f t="shared" si="14"/>
        <v>0</v>
      </c>
      <c r="P40" s="39" t="e">
        <f t="shared" si="15"/>
        <v>#REF!</v>
      </c>
      <c r="Q40" s="60" t="e">
        <f t="shared" si="13"/>
        <v>#REF!</v>
      </c>
      <c r="R40" s="36"/>
    </row>
    <row r="41" spans="2:18" ht="12.75" outlineLevel="1">
      <c r="B41" s="55">
        <f t="shared" si="12"/>
        <v>1</v>
      </c>
      <c r="C41" s="37"/>
      <c r="D41" s="29" t="str">
        <f>'СТАРТ+ (2)'!K35</f>
        <v>301В</v>
      </c>
      <c r="E41" s="1" t="e">
        <f>'СТАРТ+ (2)'!L35</f>
        <v>#REF!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64">
        <f t="shared" si="14"/>
        <v>0</v>
      </c>
      <c r="P41" s="39" t="e">
        <f t="shared" si="15"/>
        <v>#REF!</v>
      </c>
      <c r="Q41" s="60" t="e">
        <f t="shared" si="13"/>
        <v>#REF!</v>
      </c>
      <c r="R41" s="36"/>
    </row>
    <row r="42" spans="2:29" ht="12.75" outlineLevel="1">
      <c r="B42" s="55">
        <f t="shared" si="12"/>
        <v>1</v>
      </c>
      <c r="C42" s="41"/>
      <c r="D42" s="29" t="str">
        <f>'СТАРТ+ (2)'!M35</f>
        <v>5152В</v>
      </c>
      <c r="E42" s="1" t="e">
        <f>'СТАРТ+ (2)'!N35</f>
        <v>#REF!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64">
        <f t="shared" si="14"/>
        <v>0</v>
      </c>
      <c r="P42" s="39" t="e">
        <f t="shared" si="15"/>
        <v>#REF!</v>
      </c>
      <c r="Q42" s="60" t="e">
        <f t="shared" si="13"/>
        <v>#REF!</v>
      </c>
      <c r="R42" s="36"/>
      <c r="Y42" s="61"/>
      <c r="Z42" s="61"/>
      <c r="AA42" s="61"/>
      <c r="AB42" s="61"/>
      <c r="AC42" s="61"/>
    </row>
    <row r="43" spans="2:29" ht="12.75" outlineLevel="1">
      <c r="B43" s="55">
        <f t="shared" si="12"/>
        <v>1</v>
      </c>
      <c r="D43" s="68" t="s">
        <v>18</v>
      </c>
      <c r="E43" s="69" t="e">
        <f>SUM(E37:E42)</f>
        <v>#REF!</v>
      </c>
      <c r="F43" s="63"/>
      <c r="G43" s="63"/>
      <c r="H43" s="63"/>
      <c r="I43" s="63"/>
      <c r="J43" s="63"/>
      <c r="K43" s="63"/>
      <c r="L43" s="65"/>
      <c r="M43" s="63"/>
      <c r="N43" s="63"/>
      <c r="O43" s="64"/>
      <c r="P43" s="70" t="e">
        <f>SUM(P37:P42)</f>
        <v>#REF!</v>
      </c>
      <c r="Q43" s="60" t="e">
        <f t="shared" si="13"/>
        <v>#REF!</v>
      </c>
      <c r="R43" s="36"/>
      <c r="Y43" s="61"/>
      <c r="Z43" s="61"/>
      <c r="AA43" s="61"/>
      <c r="AB43" s="61"/>
      <c r="AC43" s="61"/>
    </row>
  </sheetData>
  <sheetProtection/>
  <mergeCells count="1">
    <mergeCell ref="F5:N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15.09.2011</cp:lastModifiedBy>
  <cp:lastPrinted>2011-12-03T09:55:05Z</cp:lastPrinted>
  <dcterms:created xsi:type="dcterms:W3CDTF">2008-12-08T10:40:43Z</dcterms:created>
  <dcterms:modified xsi:type="dcterms:W3CDTF">2011-12-03T09:55:10Z</dcterms:modified>
  <cp:category/>
  <cp:version/>
  <cp:contentType/>
  <cp:contentStatus/>
</cp:coreProperties>
</file>